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osario\Desktop\"/>
    </mc:Choice>
  </mc:AlternateContent>
  <xr:revisionPtr revIDLastSave="0" documentId="13_ncr:1_{191140AF-1FDD-44DB-A6AD-A6394A496034}" xr6:coauthVersionLast="47" xr6:coauthVersionMax="47" xr10:uidLastSave="{00000000-0000-0000-0000-000000000000}"/>
  <bookViews>
    <workbookView xWindow="-120" yWindow="-120" windowWidth="29040" windowHeight="15840" xr2:uid="{0F3D6AF4-D960-459E-B535-78B87D87691E}"/>
  </bookViews>
  <sheets>
    <sheet name="Overall" sheetId="1" r:id="rId1"/>
    <sheet name="Coordenadas" sheetId="2" r:id="rId2"/>
    <sheet name="Pet-Friendly" sheetId="3" r:id="rId3"/>
    <sheet name="Spa&amp;Massage" sheetId="4" r:id="rId4"/>
    <sheet name="OSJ" sheetId="5" r:id="rId5"/>
    <sheet name="Casino" sheetId="6" r:id="rId6"/>
    <sheet name="Hotel" sheetId="7" r:id="rId7"/>
    <sheet name="Paradores" sheetId="8" r:id="rId8"/>
    <sheet name="Guest Houses" sheetId="9" r:id="rId9"/>
    <sheet name="Condo-Hoteles" sheetId="10" r:id="rId10"/>
    <sheet name="Resorts" sheetId="11" r:id="rId11"/>
    <sheet name="Time-Sharings" sheetId="12" r:id="rId12"/>
    <sheet name="B&amp;B" sheetId="16" r:id="rId13"/>
    <sheet name="Posadas" sheetId="13" r:id="rId14"/>
    <sheet name="Hosteles" sheetId="14" r:id="rId15"/>
    <sheet name="Glamping" sheetId="15" r:id="rId16"/>
    <sheet name="Excluidas" sheetId="17" r:id="rId1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62" i="7" l="1"/>
  <c r="A61" i="7"/>
  <c r="A60" i="7"/>
  <c r="A59" i="7"/>
  <c r="S18" i="1" l="1"/>
  <c r="H40" i="9" l="1"/>
  <c r="A164" i="2"/>
  <c r="A165" i="2" s="1"/>
  <c r="A166" i="2" s="1"/>
  <c r="A152" i="2"/>
  <c r="A153" i="2" s="1"/>
  <c r="A154" i="2" s="1"/>
  <c r="A155" i="2" s="1"/>
  <c r="A156" i="2" s="1"/>
  <c r="A157" i="2" s="1"/>
  <c r="A158" i="2" s="1"/>
  <c r="A159" i="2" s="1"/>
  <c r="A160" i="2" s="1"/>
  <c r="A111" i="2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98" i="2"/>
  <c r="A99" i="2" s="1"/>
  <c r="A100" i="2" s="1"/>
  <c r="A101" i="2" s="1"/>
  <c r="A102" i="2" s="1"/>
  <c r="A103" i="2" s="1"/>
  <c r="A104" i="2" s="1"/>
  <c r="A105" i="2" s="1"/>
  <c r="A106" i="2" s="1"/>
  <c r="A107" i="2" s="1"/>
  <c r="A72" i="2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6" i="2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5" i="2"/>
  <c r="J14" i="17"/>
  <c r="J15" i="17"/>
  <c r="H12" i="14"/>
  <c r="H9" i="14"/>
  <c r="A32" i="9"/>
  <c r="S6" i="1"/>
  <c r="S138" i="1"/>
  <c r="S126" i="1"/>
  <c r="H15" i="10" l="1"/>
  <c r="H14" i="10"/>
  <c r="H11" i="15"/>
  <c r="H8" i="15"/>
  <c r="H10" i="15" s="1"/>
  <c r="H17" i="14"/>
  <c r="H14" i="13"/>
  <c r="H11" i="13"/>
  <c r="H8" i="13"/>
  <c r="H13" i="13" s="1"/>
  <c r="H27" i="16"/>
  <c r="H24" i="16"/>
  <c r="A20" i="16"/>
  <c r="A21" i="16" s="1"/>
  <c r="A22" i="16" s="1"/>
  <c r="A23" i="16" s="1"/>
  <c r="H17" i="16"/>
  <c r="H14" i="16"/>
  <c r="H10" i="16"/>
  <c r="H17" i="12"/>
  <c r="H11" i="12"/>
  <c r="H8" i="12"/>
  <c r="H17" i="11"/>
  <c r="H14" i="11"/>
  <c r="H11" i="11"/>
  <c r="A9" i="11"/>
  <c r="A10" i="11" s="1"/>
  <c r="A8" i="11"/>
  <c r="H12" i="10"/>
  <c r="H9" i="10"/>
  <c r="H48" i="9"/>
  <c r="H44" i="9"/>
  <c r="H36" i="9"/>
  <c r="A33" i="9"/>
  <c r="A34" i="9" s="1"/>
  <c r="A35" i="9" s="1"/>
  <c r="H28" i="9"/>
  <c r="A18" i="9"/>
  <c r="A19" i="9" s="1"/>
  <c r="A20" i="9" s="1"/>
  <c r="A21" i="9" s="1"/>
  <c r="A22" i="9" s="1"/>
  <c r="A23" i="9" s="1"/>
  <c r="A24" i="9" s="1"/>
  <c r="A25" i="9" s="1"/>
  <c r="A26" i="9" s="1"/>
  <c r="A27" i="9" s="1"/>
  <c r="H15" i="9"/>
  <c r="A8" i="9"/>
  <c r="A9" i="9" s="1"/>
  <c r="A10" i="9" s="1"/>
  <c r="A11" i="9" s="1"/>
  <c r="A12" i="9" s="1"/>
  <c r="A13" i="9" s="1"/>
  <c r="A14" i="9" s="1"/>
  <c r="H28" i="8"/>
  <c r="H25" i="8"/>
  <c r="H22" i="8"/>
  <c r="A16" i="8"/>
  <c r="A17" i="8" s="1"/>
  <c r="A18" i="8" s="1"/>
  <c r="A19" i="8" s="1"/>
  <c r="H13" i="8"/>
  <c r="H10" i="8"/>
  <c r="H107" i="7"/>
  <c r="H104" i="7"/>
  <c r="H100" i="7"/>
  <c r="A94" i="7"/>
  <c r="A95" i="7" s="1"/>
  <c r="A96" i="7" s="1"/>
  <c r="A97" i="7" s="1"/>
  <c r="A98" i="7" s="1"/>
  <c r="A99" i="7" s="1"/>
  <c r="H88" i="7"/>
  <c r="A72" i="7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H69" i="7"/>
  <c r="H63" i="7"/>
  <c r="A14" i="7"/>
  <c r="A15" i="7" s="1"/>
  <c r="A16" i="7" s="1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H11" i="7"/>
  <c r="A10" i="7"/>
  <c r="I29" i="6"/>
  <c r="A28" i="6"/>
  <c r="I23" i="6"/>
  <c r="J23" i="6" s="1"/>
  <c r="A21" i="6"/>
  <c r="A22" i="6" s="1"/>
  <c r="I18" i="6"/>
  <c r="I15" i="6"/>
  <c r="I12" i="6"/>
  <c r="A5" i="6"/>
  <c r="A6" i="6" s="1"/>
  <c r="A7" i="6" s="1"/>
  <c r="A8" i="6" s="1"/>
  <c r="A9" i="6" s="1"/>
  <c r="I14" i="5"/>
  <c r="A5" i="5"/>
  <c r="A6" i="5" s="1"/>
  <c r="A7" i="5" s="1"/>
  <c r="A8" i="5" s="1"/>
  <c r="A9" i="5" s="1"/>
  <c r="A10" i="5" s="1"/>
  <c r="A11" i="5" s="1"/>
  <c r="A12" i="5" s="1"/>
  <c r="A13" i="5" s="1"/>
  <c r="A162" i="4"/>
  <c r="A163" i="4" s="1"/>
  <c r="A164" i="4" s="1"/>
  <c r="A150" i="4"/>
  <c r="A151" i="4" s="1"/>
  <c r="A152" i="4" s="1"/>
  <c r="A153" i="4" s="1"/>
  <c r="A154" i="4" s="1"/>
  <c r="A155" i="4" s="1"/>
  <c r="A156" i="4" s="1"/>
  <c r="A157" i="4" s="1"/>
  <c r="A158" i="4" s="1"/>
  <c r="A111" i="4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98" i="4"/>
  <c r="A99" i="4" s="1"/>
  <c r="A100" i="4" s="1"/>
  <c r="A101" i="4" s="1"/>
  <c r="A102" i="4" s="1"/>
  <c r="A103" i="4" s="1"/>
  <c r="A104" i="4" s="1"/>
  <c r="A105" i="4" s="1"/>
  <c r="A106" i="4" s="1"/>
  <c r="A107" i="4" s="1"/>
  <c r="A72" i="4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5" i="4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I172" i="1"/>
  <c r="I168" i="1"/>
  <c r="S167" i="1"/>
  <c r="S166" i="1"/>
  <c r="S165" i="1"/>
  <c r="A165" i="1"/>
  <c r="A166" i="1" s="1"/>
  <c r="A167" i="1" s="1"/>
  <c r="S164" i="1"/>
  <c r="I162" i="1"/>
  <c r="S155" i="1"/>
  <c r="S153" i="1"/>
  <c r="A153" i="1"/>
  <c r="A154" i="1" s="1"/>
  <c r="A155" i="1" s="1"/>
  <c r="A156" i="1" s="1"/>
  <c r="A157" i="1" s="1"/>
  <c r="A158" i="1" s="1"/>
  <c r="A159" i="1" s="1"/>
  <c r="A160" i="1" s="1"/>
  <c r="A161" i="1" s="1"/>
  <c r="S152" i="1"/>
  <c r="I150" i="1"/>
  <c r="S147" i="1"/>
  <c r="S146" i="1"/>
  <c r="S137" i="1"/>
  <c r="S133" i="1"/>
  <c r="S129" i="1"/>
  <c r="S124" i="1"/>
  <c r="S116" i="1"/>
  <c r="S115" i="1"/>
  <c r="A112" i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S111" i="1"/>
  <c r="I109" i="1"/>
  <c r="S108" i="1"/>
  <c r="S107" i="1"/>
  <c r="S106" i="1"/>
  <c r="S105" i="1"/>
  <c r="S103" i="1"/>
  <c r="A99" i="1"/>
  <c r="A100" i="1" s="1"/>
  <c r="A101" i="1" s="1"/>
  <c r="A102" i="1" s="1"/>
  <c r="A103" i="1" s="1"/>
  <c r="A104" i="1" s="1"/>
  <c r="A105" i="1" s="1"/>
  <c r="A106" i="1" s="1"/>
  <c r="A107" i="1" s="1"/>
  <c r="A108" i="1" s="1"/>
  <c r="S98" i="1"/>
  <c r="I96" i="1"/>
  <c r="S94" i="1"/>
  <c r="S88" i="1"/>
  <c r="S82" i="1"/>
  <c r="S81" i="1"/>
  <c r="S80" i="1"/>
  <c r="S77" i="1"/>
  <c r="S75" i="1"/>
  <c r="S73" i="1"/>
  <c r="A73" i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S72" i="1"/>
  <c r="I70" i="1"/>
  <c r="S5" i="1"/>
  <c r="S4" i="1"/>
  <c r="A90" i="4" l="1"/>
  <c r="A91" i="4" s="1"/>
  <c r="A92" i="4" s="1"/>
  <c r="A93" i="4" s="1"/>
  <c r="A94" i="4" s="1"/>
  <c r="H16" i="14"/>
  <c r="H26" i="16"/>
  <c r="H16" i="12"/>
  <c r="H16" i="11"/>
  <c r="A10" i="6"/>
  <c r="A11" i="6" s="1"/>
  <c r="A126" i="4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H47" i="9"/>
  <c r="H27" i="8"/>
  <c r="H106" i="7"/>
  <c r="I171" i="1"/>
</calcChain>
</file>

<file path=xl/sharedStrings.xml><?xml version="1.0" encoding="utf-8"?>
<sst xmlns="http://schemas.openxmlformats.org/spreadsheetml/2006/main" count="5883" uniqueCount="1643">
  <si>
    <t/>
  </si>
  <si>
    <t>Lodging</t>
  </si>
  <si>
    <t>Category</t>
  </si>
  <si>
    <t>Physical Address Line 1</t>
  </si>
  <si>
    <t>Physical Address Line 2</t>
  </si>
  <si>
    <t>Physical Municipality</t>
  </si>
  <si>
    <t>Physical Zip Code</t>
  </si>
  <si>
    <t>Handi-caped Rooms</t>
  </si>
  <si>
    <t>Endorsed Rooms</t>
  </si>
  <si>
    <t>Average Employee</t>
  </si>
  <si>
    <t>Title</t>
  </si>
  <si>
    <t>First Name</t>
  </si>
  <si>
    <t>Last Name</t>
  </si>
  <si>
    <t>Position</t>
  </si>
  <si>
    <t>Phone Number</t>
  </si>
  <si>
    <t>Fax</t>
  </si>
  <si>
    <t>Website</t>
  </si>
  <si>
    <t>Email</t>
  </si>
  <si>
    <t>Total Rooms per Municipality</t>
  </si>
  <si>
    <t>Postal Address Line 1</t>
  </si>
  <si>
    <t>Postal Address Line 2</t>
  </si>
  <si>
    <t>Postal Municipality</t>
  </si>
  <si>
    <t>Postal Zip Code</t>
  </si>
  <si>
    <t>Hospederías Endosadas en el Area Metro</t>
  </si>
  <si>
    <t>Hyatt Place Bayamon Hotel &amp; Tropical Casino</t>
  </si>
  <si>
    <t>Hotel</t>
  </si>
  <si>
    <t>Carr. 167 Km 0.8 Bo. Hato Tejas</t>
  </si>
  <si>
    <t>1560 Ave. Comerio</t>
  </si>
  <si>
    <t>Bayamón</t>
  </si>
  <si>
    <t>Sra.</t>
  </si>
  <si>
    <t xml:space="preserve">María </t>
  </si>
  <si>
    <t>Rouco</t>
  </si>
  <si>
    <t>Gerente General</t>
  </si>
  <si>
    <t>(787) 779-5000</t>
  </si>
  <si>
    <t>-</t>
  </si>
  <si>
    <t>www.hyatt.com</t>
  </si>
  <si>
    <t>maria.rouco@hyatt.com</t>
  </si>
  <si>
    <t>1560 Avenida Ramón Luis Rivera</t>
  </si>
  <si>
    <t>Four Points by Sheraton At Caguas Real Hotel &amp; Casino</t>
  </si>
  <si>
    <t>Bo. Turabo</t>
  </si>
  <si>
    <t>Sector Peaje de Caguas Sur, Carr 52</t>
  </si>
  <si>
    <t>Caguas</t>
  </si>
  <si>
    <t>Carmen</t>
  </si>
  <si>
    <t>Maldonado</t>
  </si>
  <si>
    <t xml:space="preserve">www.fourpointscaguas.com </t>
  </si>
  <si>
    <t>cmaldonado@santanapr.com</t>
  </si>
  <si>
    <t>Calle Alhambra 500 Granada Blvd.</t>
  </si>
  <si>
    <t>Royal Sonesta San Juan</t>
  </si>
  <si>
    <t>#5961 Ave. Isla Verde</t>
  </si>
  <si>
    <t>Carolina</t>
  </si>
  <si>
    <t xml:space="preserve">Mr. </t>
  </si>
  <si>
    <t>Michael</t>
  </si>
  <si>
    <t>Herrmann</t>
  </si>
  <si>
    <t>General Manager</t>
  </si>
  <si>
    <t>(787)791-6100</t>
  </si>
  <si>
    <t>www.sonesta.com</t>
  </si>
  <si>
    <t>michael.herrmann@ihg.com</t>
  </si>
  <si>
    <t>The Village Inn</t>
  </si>
  <si>
    <t>Carr. 858 Km 2.7</t>
  </si>
  <si>
    <t>Bo. Cacao</t>
  </si>
  <si>
    <t xml:space="preserve">Sra. </t>
  </si>
  <si>
    <t>Zuleika</t>
  </si>
  <si>
    <t>Mundo</t>
  </si>
  <si>
    <t>Propietario</t>
  </si>
  <si>
    <t xml:space="preserve">www.villageinnpr.com </t>
  </si>
  <si>
    <t>thevillagehotelpr@gmail.com</t>
  </si>
  <si>
    <t>Condo-Hotel</t>
  </si>
  <si>
    <t>Sr.</t>
  </si>
  <si>
    <t>Rivera</t>
  </si>
  <si>
    <t>Coral by the Sea</t>
  </si>
  <si>
    <t>Calle Rosa #2</t>
  </si>
  <si>
    <t>Isla Verde</t>
  </si>
  <si>
    <t>Carmelo</t>
  </si>
  <si>
    <t>Ortiz</t>
  </si>
  <si>
    <t xml:space="preserve">www.coralbythesea.com </t>
  </si>
  <si>
    <t xml:space="preserve">coralbysea@prtc.net </t>
  </si>
  <si>
    <t>Courtyard by Marriott Isla Verde Beach Hotel</t>
  </si>
  <si>
    <t>7012 Boca de Cangrejos</t>
  </si>
  <si>
    <t>Ave. Isla Verde</t>
  </si>
  <si>
    <t>Efrain</t>
  </si>
  <si>
    <t>Rosa</t>
  </si>
  <si>
    <t xml:space="preserve">www.sjcourtyard.com </t>
  </si>
  <si>
    <t>erosa@sjcourtyard.com</t>
  </si>
  <si>
    <t>PO Box 12112</t>
  </si>
  <si>
    <t>Embassy Suites Hotel &amp; Casino</t>
  </si>
  <si>
    <t>8000 Tartak Street, Isla Verde</t>
  </si>
  <si>
    <t>Mr.</t>
  </si>
  <si>
    <t>Mike</t>
  </si>
  <si>
    <t>Garcia</t>
  </si>
  <si>
    <t xml:space="preserve">www.embassysuitessanjuan.com </t>
  </si>
  <si>
    <t xml:space="preserve">mike.Garcia@hilton.com </t>
  </si>
  <si>
    <t>Hampton Inn &amp; Suites by Hilton</t>
  </si>
  <si>
    <t>6530 Isla Verde Ave.</t>
  </si>
  <si>
    <t>Omar</t>
  </si>
  <si>
    <t>Torres</t>
  </si>
  <si>
    <t xml:space="preserve"> General Manager</t>
  </si>
  <si>
    <t>www.hilton.com</t>
  </si>
  <si>
    <t>omar.torres@hilton.com</t>
  </si>
  <si>
    <t>San Juan Airport Hotel</t>
  </si>
  <si>
    <t>Aeropuerto Internacional Luis Munoz Marin</t>
  </si>
  <si>
    <t>2do. Piso</t>
  </si>
  <si>
    <t>José</t>
  </si>
  <si>
    <t>Franco</t>
  </si>
  <si>
    <t>Operations Manager</t>
  </si>
  <si>
    <t xml:space="preserve">www.airporthotelpr.com </t>
  </si>
  <si>
    <t>gm@airporthotelpr.com</t>
  </si>
  <si>
    <t>P.O.Box 38087</t>
  </si>
  <si>
    <t>San Juan</t>
  </si>
  <si>
    <t>Mrs.</t>
  </si>
  <si>
    <t xml:space="preserve">Daniela </t>
  </si>
  <si>
    <t>dbertran@waterbeachhotel.com</t>
  </si>
  <si>
    <t>Tryp by Wyndham</t>
  </si>
  <si>
    <t xml:space="preserve">Avenida Isla Verde 4820 </t>
  </si>
  <si>
    <t xml:space="preserve"> </t>
  </si>
  <si>
    <t xml:space="preserve">Consuelo </t>
  </si>
  <si>
    <t>Carrero</t>
  </si>
  <si>
    <t>Gerente</t>
  </si>
  <si>
    <t xml:space="preserve">www.trypislaverde.com </t>
  </si>
  <si>
    <t>ccarrero@trypislaverde.com</t>
  </si>
  <si>
    <t>PO Box 6007</t>
  </si>
  <si>
    <t>Loiza Station</t>
  </si>
  <si>
    <t>Verdanza Hotel</t>
  </si>
  <si>
    <t>Calle Tartak # 8020</t>
  </si>
  <si>
    <t>..</t>
  </si>
  <si>
    <t>Rick</t>
  </si>
  <si>
    <t>Newman</t>
  </si>
  <si>
    <t>Gerente de Operaciones</t>
  </si>
  <si>
    <t xml:space="preserve">www.vendanzahotel.com </t>
  </si>
  <si>
    <t>rnewman@verdanzahotel.com</t>
  </si>
  <si>
    <t>Villa del Sol</t>
  </si>
  <si>
    <t>Calle Rosa #4</t>
  </si>
  <si>
    <t>Rafael</t>
  </si>
  <si>
    <t>Durand</t>
  </si>
  <si>
    <t>Propietarios</t>
  </si>
  <si>
    <t xml:space="preserve">www.villadelsolpr.com </t>
  </si>
  <si>
    <t>P O Box 79622</t>
  </si>
  <si>
    <t>Villa Verde Inn</t>
  </si>
  <si>
    <t>Guest House</t>
  </si>
  <si>
    <t>Urb. Villamar</t>
  </si>
  <si>
    <t>Blq. C-37  Calle 6 Marginal</t>
  </si>
  <si>
    <t>Hector</t>
  </si>
  <si>
    <t>Sanchez</t>
  </si>
  <si>
    <t xml:space="preserve">www.villaverdeinnsj.com </t>
  </si>
  <si>
    <t>hctrsanchez@gmail.com</t>
  </si>
  <si>
    <t>PMB 540</t>
  </si>
  <si>
    <t>Box 6017</t>
  </si>
  <si>
    <t>Fairmont El San Juan Hotel</t>
  </si>
  <si>
    <t>6063 Ave. Isla Verde</t>
  </si>
  <si>
    <t>Kelley</t>
  </si>
  <si>
    <t>Cosgrove</t>
  </si>
  <si>
    <t>(787)791-1000</t>
  </si>
  <si>
    <t>www.elsanjuanhotel.com</t>
  </si>
  <si>
    <t>kelley.cosgrove@Fairmont.com</t>
  </si>
  <si>
    <t>Acacia Seaside Inn</t>
  </si>
  <si>
    <t>Calle Taft # 8</t>
  </si>
  <si>
    <t>Ocean Park</t>
  </si>
  <si>
    <t>John</t>
  </si>
  <si>
    <t>Dennis</t>
  </si>
  <si>
    <t>Owner</t>
  </si>
  <si>
    <t>www.acaciaboutiquehotel.com</t>
  </si>
  <si>
    <t xml:space="preserve">reservations@acaciaseasideinn.com </t>
  </si>
  <si>
    <t>Calle Taft #53</t>
  </si>
  <si>
    <t>At Wind Chimes Inn</t>
  </si>
  <si>
    <t>53 Taft St.</t>
  </si>
  <si>
    <t>Condado</t>
  </si>
  <si>
    <t>atwindchimesboutiquehotel.com</t>
  </si>
  <si>
    <t>ivelisse@aubergehaven.com</t>
  </si>
  <si>
    <t>Best Western Plus Condado Palm Inn &amp; Suites</t>
  </si>
  <si>
    <t>55 Ashford Ave</t>
  </si>
  <si>
    <t>Henry</t>
  </si>
  <si>
    <t>Neumann</t>
  </si>
  <si>
    <t>bestwestern.com</t>
  </si>
  <si>
    <t xml:space="preserve">hneumann@condadopalm.com </t>
  </si>
  <si>
    <t>P.O. Box 16786</t>
  </si>
  <si>
    <t>Caribe Hilton</t>
  </si>
  <si>
    <t>Calle Rosales</t>
  </si>
  <si>
    <t>Puerta de Tierra</t>
  </si>
  <si>
    <t>Shrilyn</t>
  </si>
  <si>
    <t>Toko</t>
  </si>
  <si>
    <t>www.caribehilton.com</t>
  </si>
  <si>
    <t xml:space="preserve">shrilyn.toko@hilton.com </t>
  </si>
  <si>
    <t>Apartado 902-1872</t>
  </si>
  <si>
    <t>Casa Blanca Hotel</t>
  </si>
  <si>
    <t>3 16 Calle Fortaleza</t>
  </si>
  <si>
    <t>Sr</t>
  </si>
  <si>
    <t>Oller</t>
  </si>
  <si>
    <t>Presidente</t>
  </si>
  <si>
    <t>www.hotelcasablancapr.com</t>
  </si>
  <si>
    <t xml:space="preserve">rafaeloller@hotelcasablancapr.com </t>
  </si>
  <si>
    <t>Casa Condado Hotel</t>
  </si>
  <si>
    <t>Ave. Condado # 60</t>
  </si>
  <si>
    <t>Jean</t>
  </si>
  <si>
    <t>Etchevers</t>
  </si>
  <si>
    <t>www.casacondadohotel.com</t>
  </si>
  <si>
    <t xml:space="preserve">info@casacondadohotel.com </t>
  </si>
  <si>
    <t>P.O. Box 9022753</t>
  </si>
  <si>
    <t>Casa Isabel Bed and Breakfast</t>
  </si>
  <si>
    <t>Bed and Breakfast</t>
  </si>
  <si>
    <t># 65 Calle Frederick Krug</t>
  </si>
  <si>
    <t>Margarita</t>
  </si>
  <si>
    <t>Buenaga</t>
  </si>
  <si>
    <t>Propietaria</t>
  </si>
  <si>
    <t>(787) 630-5974</t>
  </si>
  <si>
    <t xml:space="preserve"> - indica no tiene- </t>
  </si>
  <si>
    <t>casaisabelpr@gmail.com</t>
  </si>
  <si>
    <t>1379 Paseo Don Juan</t>
  </si>
  <si>
    <t>Apt. 4 A</t>
  </si>
  <si>
    <t>Casa Sol Bed and Breakfast</t>
  </si>
  <si>
    <t>Calle Sol # 316</t>
  </si>
  <si>
    <t>Edward</t>
  </si>
  <si>
    <t>Ramirez Castellano</t>
  </si>
  <si>
    <t xml:space="preserve">www.casasolbnb.com </t>
  </si>
  <si>
    <t>welcome@casasolbnb.com</t>
  </si>
  <si>
    <t>P.O. Box 9022341</t>
  </si>
  <si>
    <t>Ciqala Luxury Home Suites</t>
  </si>
  <si>
    <t>752 Fernández Juncos</t>
  </si>
  <si>
    <t>Miramar</t>
  </si>
  <si>
    <t>www.ciqalasuites.com</t>
  </si>
  <si>
    <t>P.O. Box 9542</t>
  </si>
  <si>
    <t>Comfort Inn San Juan</t>
  </si>
  <si>
    <t>Calle Clemenceau 6</t>
  </si>
  <si>
    <t xml:space="preserve">Rhias </t>
  </si>
  <si>
    <t>Mawani</t>
  </si>
  <si>
    <t>www.comfortinnsanjuan.com</t>
  </si>
  <si>
    <t>Condado Vanderbilt Hotel</t>
  </si>
  <si>
    <t>Resort</t>
  </si>
  <si>
    <t>1055 Ashford Avenue</t>
  </si>
  <si>
    <t>Ben</t>
  </si>
  <si>
    <t>Tutt</t>
  </si>
  <si>
    <t>www.condadovanderbilt.com</t>
  </si>
  <si>
    <t>btutt@condadovanderbilt.com</t>
  </si>
  <si>
    <t>Coral Princess Inn</t>
  </si>
  <si>
    <t>Avenida Magdalena #1159</t>
  </si>
  <si>
    <t xml:space="preserve">Helen </t>
  </si>
  <si>
    <t>Sampedro</t>
  </si>
  <si>
    <t>www.coralpr.com</t>
  </si>
  <si>
    <t>info@coralpr.com</t>
  </si>
  <si>
    <t>Courtyard by Marriott San Juan Miramar</t>
  </si>
  <si>
    <t>801 Ave. Ponce de León</t>
  </si>
  <si>
    <t xml:space="preserve">Francisco </t>
  </si>
  <si>
    <t>Martínez</t>
  </si>
  <si>
    <t xml:space="preserve">www.marriott.com </t>
  </si>
  <si>
    <t>francisco.martinez@courtyard.com</t>
  </si>
  <si>
    <t>Double Tree by Hilton San Juan</t>
  </si>
  <si>
    <t>Ave. de Diego 105</t>
  </si>
  <si>
    <t>Yodil</t>
  </si>
  <si>
    <t>Cabán</t>
  </si>
  <si>
    <t>www.sanjuandoubletree.com</t>
  </si>
  <si>
    <t xml:space="preserve">Yodil.caban@hilton.com </t>
  </si>
  <si>
    <t>P.O. Box 12038</t>
  </si>
  <si>
    <t>Dream Inn Puerto Rico</t>
  </si>
  <si>
    <t>2009 Calle McLeary</t>
  </si>
  <si>
    <t>Nirmala</t>
  </si>
  <si>
    <t>Shamdasani</t>
  </si>
  <si>
    <t>www.dreaminnpr.com</t>
  </si>
  <si>
    <t xml:space="preserve">dreaminnpr@gmail.com </t>
  </si>
  <si>
    <t>Dream's Hotel</t>
  </si>
  <si>
    <t>Urb. Hyde Park</t>
  </si>
  <si>
    <t>109 Avenida Universidad</t>
  </si>
  <si>
    <t>Elena</t>
  </si>
  <si>
    <t>Pagán</t>
  </si>
  <si>
    <t>info@puertoricodreams.com</t>
  </si>
  <si>
    <t>University Gardens</t>
  </si>
  <si>
    <t>109 Ave. Universidad</t>
  </si>
  <si>
    <t xml:space="preserve">El Canario By The Lagoon Hotel </t>
  </si>
  <si>
    <t>Calle Clemenceau #4</t>
  </si>
  <si>
    <t>Visco</t>
  </si>
  <si>
    <t>www.canariolagoonhotel.com</t>
  </si>
  <si>
    <t xml:space="preserve">canariopr@aol.com </t>
  </si>
  <si>
    <t>Canario Boutique Hotel</t>
  </si>
  <si>
    <t># 1317 Ave. Ashford</t>
  </si>
  <si>
    <t>Ivelisse</t>
  </si>
  <si>
    <t>Medina</t>
  </si>
  <si>
    <t>www.canarioboutiquehotel.com</t>
  </si>
  <si>
    <t xml:space="preserve">ivelisse@aubergehaven.com </t>
  </si>
  <si>
    <t>Avenida Ashford #1317</t>
  </si>
  <si>
    <t>Holiday Inn Express San Juan</t>
  </si>
  <si>
    <t>1  Mariano Ramirez Bages St.</t>
  </si>
  <si>
    <t xml:space="preserve">Sr. </t>
  </si>
  <si>
    <t>www.holidayinnexpresscondado.com</t>
  </si>
  <si>
    <t>richard.beiner@holidayinnexpresscondado.com</t>
  </si>
  <si>
    <t>Hostería Del Mar</t>
  </si>
  <si>
    <t>Calle Tapia #1</t>
  </si>
  <si>
    <t>Elsie</t>
  </si>
  <si>
    <t>Herger</t>
  </si>
  <si>
    <t>www.hosteriadelmar.com</t>
  </si>
  <si>
    <t>hosteriadelmar2014@gmail.com</t>
  </si>
  <si>
    <t>Calle Tapia # 1</t>
  </si>
  <si>
    <t>Hotel Decanter</t>
  </si>
  <si>
    <t>Calle San José 106</t>
  </si>
  <si>
    <t>Esq. Calle Luna</t>
  </si>
  <si>
    <t>Yvette</t>
  </si>
  <si>
    <t>Nevarez</t>
  </si>
  <si>
    <t>(787) 925-1490</t>
  </si>
  <si>
    <t>www.decanterhotel.com</t>
  </si>
  <si>
    <t xml:space="preserve">ynevares@decanterhotel.com </t>
  </si>
  <si>
    <t>Hotel El Convento</t>
  </si>
  <si>
    <t>100 Cristo St.</t>
  </si>
  <si>
    <t>Old San Juan</t>
  </si>
  <si>
    <t>Alfredo</t>
  </si>
  <si>
    <t>Arroyo</t>
  </si>
  <si>
    <t>www.elconvento.com</t>
  </si>
  <si>
    <t xml:space="preserve">aarroyo@elconvento.com </t>
  </si>
  <si>
    <t>Calle Cristo #100</t>
  </si>
  <si>
    <t>Hotel Iberia</t>
  </si>
  <si>
    <t>Ave. Wilson 1464</t>
  </si>
  <si>
    <t xml:space="preserve">Cristóbal </t>
  </si>
  <si>
    <t>Ramírez</t>
  </si>
  <si>
    <t xml:space="preserve">www.hoteliberiapr.com </t>
  </si>
  <si>
    <t xml:space="preserve">hoteliberiapr@hotmail.com </t>
  </si>
  <si>
    <t>Avenida Wilson 1464</t>
  </si>
  <si>
    <t>Hotel Miramar</t>
  </si>
  <si>
    <t>606 Avenida Ponce de Leon</t>
  </si>
  <si>
    <t>Juan</t>
  </si>
  <si>
    <t>Sánchez</t>
  </si>
  <si>
    <t>www.hotelmiramarpr.com</t>
  </si>
  <si>
    <t xml:space="preserve">jsanchez@miramarhotelpr.com </t>
  </si>
  <si>
    <t>PO Box 16378</t>
  </si>
  <si>
    <t>Hotel Villa Herencia</t>
  </si>
  <si>
    <t>Posada/Hotel</t>
  </si>
  <si>
    <t># 23 Caleta de Las Monjas</t>
  </si>
  <si>
    <t xml:space="preserve">Raúl </t>
  </si>
  <si>
    <t>Fournier</t>
  </si>
  <si>
    <t>Propitario</t>
  </si>
  <si>
    <t>(844)468-3577</t>
  </si>
  <si>
    <t>www.villaherencia.com</t>
  </si>
  <si>
    <t>rafa@sofohotels.com</t>
  </si>
  <si>
    <t>316 Calle Fortaleza</t>
  </si>
  <si>
    <t>Hyatt House</t>
  </si>
  <si>
    <t>615 Avenida Fernandez Juncos</t>
  </si>
  <si>
    <t>Distrito de Convenciones</t>
  </si>
  <si>
    <t>Francisco(Frankie)</t>
  </si>
  <si>
    <t>Mariani</t>
  </si>
  <si>
    <t>frankie.mariani@hyatt.com</t>
  </si>
  <si>
    <t>Hyatt Place San Juan City Center</t>
  </si>
  <si>
    <t>580 Avenida Fernández Juncos</t>
  </si>
  <si>
    <t>Dariana</t>
  </si>
  <si>
    <t>Mercado</t>
  </si>
  <si>
    <t>dariana.mercado@hyatt.com</t>
  </si>
  <si>
    <t>La Concha A Renaissance Resort</t>
  </si>
  <si>
    <t>Avenida Ashford 1077</t>
  </si>
  <si>
    <t>San Juan, Condado</t>
  </si>
  <si>
    <t>Padín</t>
  </si>
  <si>
    <t>www.laconcharesort.com</t>
  </si>
  <si>
    <t>jpadin@laconcharesort.com</t>
  </si>
  <si>
    <t>La Terraza de San Juan</t>
  </si>
  <si>
    <t>#262 Calle Sol</t>
  </si>
  <si>
    <t>Gustavo</t>
  </si>
  <si>
    <t>Higuerey</t>
  </si>
  <si>
    <t>www.laterrazahotelsanjuan.com</t>
  </si>
  <si>
    <t xml:space="preserve">laterrazadesanjuan@gmail.com </t>
  </si>
  <si>
    <t>Olive Boutique Hotel</t>
  </si>
  <si>
    <t>Calle Aguadilla #55</t>
  </si>
  <si>
    <t>Loise</t>
  </si>
  <si>
    <t>www.oliveboutiquehotel.com</t>
  </si>
  <si>
    <t xml:space="preserve">reservations@oliveboutiquehotel.com </t>
  </si>
  <si>
    <t>O:LV Fifty Five</t>
  </si>
  <si>
    <t xml:space="preserve">#55 Calle Barranquitas </t>
  </si>
  <si>
    <t>www.olvhotel.com</t>
  </si>
  <si>
    <t>San Juan Marriott Resort &amp; Stellaris Casino</t>
  </si>
  <si>
    <t>Avenida Ashford 1309</t>
  </si>
  <si>
    <t>González</t>
  </si>
  <si>
    <t>www.marriott.com</t>
  </si>
  <si>
    <t xml:space="preserve">olga.areizaga@marriotthotels.com </t>
  </si>
  <si>
    <t>Sandy Beach</t>
  </si>
  <si>
    <t>#4 Condado Avenue</t>
  </si>
  <si>
    <t>Ortíz</t>
  </si>
  <si>
    <t>www.sandybeach.com</t>
  </si>
  <si>
    <t xml:space="preserve">sandy@sandybeachhotelpr.com </t>
  </si>
  <si>
    <t>Hotel San Gerónimo</t>
  </si>
  <si>
    <t>Ave. Muñoz Rivera #54</t>
  </si>
  <si>
    <t>Cruz</t>
  </si>
  <si>
    <t>(787)721-1515</t>
  </si>
  <si>
    <t>www.sangeronimohotel.com</t>
  </si>
  <si>
    <t>Sheraton Old San Juan</t>
  </si>
  <si>
    <t>Calle Brumbaugh 100</t>
  </si>
  <si>
    <t xml:space="preserve">Wilfredo </t>
  </si>
  <si>
    <t>Marrero</t>
  </si>
  <si>
    <t>www.sheratonoldsanjuan.com</t>
  </si>
  <si>
    <t>wmarrero@sheratonoldsanjuan.com</t>
  </si>
  <si>
    <t>Sheraton Puerto Rico Hotel &amp; Casino</t>
  </si>
  <si>
    <t>200 Convention Boulevard</t>
  </si>
  <si>
    <t xml:space="preserve">Roberto </t>
  </si>
  <si>
    <t>Mosquera</t>
  </si>
  <si>
    <t>roberto.mosquera@sheraton.com</t>
  </si>
  <si>
    <t>Condado Ocean Club</t>
  </si>
  <si>
    <t>1045 Ashford Ave.</t>
  </si>
  <si>
    <t>www.serafinabeachhotel.com</t>
  </si>
  <si>
    <t>The Condado Plaza Hilton</t>
  </si>
  <si>
    <t>Ave. Ashford 999</t>
  </si>
  <si>
    <t>Lemuel</t>
  </si>
  <si>
    <t>www.condadoplaza.com</t>
  </si>
  <si>
    <t>lemuel.gonzalez@hilton.com</t>
  </si>
  <si>
    <t xml:space="preserve"> PO Box 902-1270</t>
  </si>
  <si>
    <t>The Wave Hotel</t>
  </si>
  <si>
    <t>76 Avenida Condado</t>
  </si>
  <si>
    <t>Andres</t>
  </si>
  <si>
    <t>Diaz</t>
  </si>
  <si>
    <t>(787) 721-9010</t>
  </si>
  <si>
    <t>www.thewavehotel.com</t>
  </si>
  <si>
    <t>andres.diaz@theivyhotelcondado.com</t>
  </si>
  <si>
    <t>AC Hotel San Juan Condado</t>
  </si>
  <si>
    <t xml:space="preserve">1369 Ashford Ave. </t>
  </si>
  <si>
    <t>Reynaldo</t>
  </si>
  <si>
    <t>Fernández</t>
  </si>
  <si>
    <t>(787)827-7280</t>
  </si>
  <si>
    <t>www.achotels.marriott.com</t>
  </si>
  <si>
    <t xml:space="preserve">rfernandez@highgate.com </t>
  </si>
  <si>
    <t>P.O. Box 363529</t>
  </si>
  <si>
    <t>00936-3529</t>
  </si>
  <si>
    <t>352 Guest House</t>
  </si>
  <si>
    <t>#352 Calle San Francisco</t>
  </si>
  <si>
    <t>Freddy Francisco</t>
  </si>
  <si>
    <t>Andrade Briceño</t>
  </si>
  <si>
    <t>(787)367-0636</t>
  </si>
  <si>
    <t>www.352guesthouse.com</t>
  </si>
  <si>
    <t>info@352guesthouse.com</t>
  </si>
  <si>
    <t>Conturce Hostel</t>
  </si>
  <si>
    <t>Hostel</t>
  </si>
  <si>
    <t>#1507 Calle Loíza Suite 2B 7 3B</t>
  </si>
  <si>
    <t>Jorge</t>
  </si>
  <si>
    <t>Hernández</t>
  </si>
  <si>
    <t>(787)520-8854</t>
  </si>
  <si>
    <t>www.conturcehostel.com</t>
  </si>
  <si>
    <t>HC 06 Box 72502</t>
  </si>
  <si>
    <t>Nómada Urban Beach Hostel</t>
  </si>
  <si>
    <t>#2062 Calle Loíza</t>
  </si>
  <si>
    <t xml:space="preserve">Jerry </t>
  </si>
  <si>
    <t>Arias</t>
  </si>
  <si>
    <t>www.nomadahostel.com</t>
  </si>
  <si>
    <t>info@nomadahostels.com</t>
  </si>
  <si>
    <t>Dreams Miramar</t>
  </si>
  <si>
    <t>#635 Ave. Fernández Juncos</t>
  </si>
  <si>
    <t>info@dreamsmiramar.com</t>
  </si>
  <si>
    <t>Casa Wilson Inn</t>
  </si>
  <si>
    <t>#1310 Calle Wilson</t>
  </si>
  <si>
    <t>Samuel</t>
  </si>
  <si>
    <t>Rodríguez</t>
  </si>
  <si>
    <t>(787)426-2616</t>
  </si>
  <si>
    <t>www.casawilson.com</t>
  </si>
  <si>
    <t>samuel@casawilsoninn.com</t>
  </si>
  <si>
    <t>The Tryst Beach Front Hotel</t>
  </si>
  <si>
    <t xml:space="preserve">#1 Vending St. </t>
  </si>
  <si>
    <t xml:space="preserve">Melvyn </t>
  </si>
  <si>
    <t>Montalvo</t>
  </si>
  <si>
    <t>www.hoteltryst.com</t>
  </si>
  <si>
    <t xml:space="preserve">reservations@hoteltryst.com </t>
  </si>
  <si>
    <t>Hotel Palacio Provincial</t>
  </si>
  <si>
    <t>#103 Calle San Francisco</t>
  </si>
  <si>
    <t xml:space="preserve">Alfredo </t>
  </si>
  <si>
    <t>www.palacioprovincial.com</t>
  </si>
  <si>
    <t>Aloft SJ</t>
  </si>
  <si>
    <t>Distrito de Convenciones #300</t>
  </si>
  <si>
    <t>Convention Boulevard</t>
  </si>
  <si>
    <t>Christian</t>
  </si>
  <si>
    <t>Nieves</t>
  </si>
  <si>
    <t>(787)936-2500</t>
  </si>
  <si>
    <t>www.alofthotelmarriott.com</t>
  </si>
  <si>
    <t>christian.nieves@marriott.com</t>
  </si>
  <si>
    <t>Hotel Puerto Valdés</t>
  </si>
  <si>
    <t>P.O. Box 2380</t>
  </si>
  <si>
    <t>Guaynabo</t>
  </si>
  <si>
    <t xml:space="preserve">Enrique </t>
  </si>
  <si>
    <t>Vargas</t>
  </si>
  <si>
    <t>Administrador</t>
  </si>
  <si>
    <t>(787)425-0300</t>
  </si>
  <si>
    <t>www.puertovaldes.com</t>
  </si>
  <si>
    <t>enrique@puertovaldes.com</t>
  </si>
  <si>
    <t>Andalucía Guest House</t>
  </si>
  <si>
    <t>Calle McLeary #2011</t>
  </si>
  <si>
    <t>Merlo</t>
  </si>
  <si>
    <t>(787)309-3373</t>
  </si>
  <si>
    <t>www.andaluciapr.com</t>
  </si>
  <si>
    <t>andaluciapr@gmail.com</t>
  </si>
  <si>
    <t>Tapia Haus 103</t>
  </si>
  <si>
    <t>#103 Calle Tapia</t>
  </si>
  <si>
    <t>Sebelen</t>
  </si>
  <si>
    <t>(787)918-2742</t>
  </si>
  <si>
    <t>www.tapiahause.com</t>
  </si>
  <si>
    <t>Hospederías Endosadas en la Región Este</t>
  </si>
  <si>
    <t xml:space="preserve">Club Seabourne </t>
  </si>
  <si>
    <t>Carr. #252</t>
  </si>
  <si>
    <t>Playa Sardinas II</t>
  </si>
  <si>
    <t>Culebra</t>
  </si>
  <si>
    <t xml:space="preserve">Jose </t>
  </si>
  <si>
    <t>Martí</t>
  </si>
  <si>
    <t>www.clubseabourne.com</t>
  </si>
  <si>
    <t xml:space="preserve">mjose227@aol.com </t>
  </si>
  <si>
    <t>PO Box 357</t>
  </si>
  <si>
    <t>El Conquistador Resort A Waldorf Astoria Resort</t>
  </si>
  <si>
    <t>1000 El Conquistador Avenue</t>
  </si>
  <si>
    <t>Fajardo</t>
  </si>
  <si>
    <t>www.elconresort.com</t>
  </si>
  <si>
    <t>PO Box 70001</t>
  </si>
  <si>
    <t>Hotel Fajardo Inn</t>
  </si>
  <si>
    <t>Parcelas Beltran #52</t>
  </si>
  <si>
    <t>Puerto Real</t>
  </si>
  <si>
    <t>Kim</t>
  </si>
  <si>
    <t>Amrud</t>
  </si>
  <si>
    <t>www.fajardoinn.com</t>
  </si>
  <si>
    <t xml:space="preserve">info@fajardoinn.com </t>
  </si>
  <si>
    <t>PO Box 4309</t>
  </si>
  <si>
    <t>Park Royal Club Cala</t>
  </si>
  <si>
    <t>#270 Harbourside Dr.</t>
  </si>
  <si>
    <t>Humacao</t>
  </si>
  <si>
    <t>(787)285-5555</t>
  </si>
  <si>
    <t xml:space="preserve">www.parkroyalclubcala.com </t>
  </si>
  <si>
    <t>Wyndham Palmas Beach and Golf Resort</t>
  </si>
  <si>
    <t>Carr. 909 Km. 3.25</t>
  </si>
  <si>
    <t>170 Candelero Drive</t>
  </si>
  <si>
    <t>Sam</t>
  </si>
  <si>
    <t>Hugli</t>
  </si>
  <si>
    <t>(787)247-7979</t>
  </si>
  <si>
    <t>www.candelerobeachhotel.com</t>
  </si>
  <si>
    <t>shugli@wyndhampalmas.com</t>
  </si>
  <si>
    <t>Luquillo Sunrise Beach Inn</t>
  </si>
  <si>
    <t>A2 Ocean Blvd.</t>
  </si>
  <si>
    <t>Luquillo</t>
  </si>
  <si>
    <t>Sra</t>
  </si>
  <si>
    <t>Diana</t>
  </si>
  <si>
    <t>Cortez</t>
  </si>
  <si>
    <t>www.luquillosunrise.com</t>
  </si>
  <si>
    <t>dcortez@luquillosunrise.com</t>
  </si>
  <si>
    <t>PO Box 1043</t>
  </si>
  <si>
    <t>Parador Yunque Mar</t>
  </si>
  <si>
    <t>Parador/Hotel</t>
  </si>
  <si>
    <t>Calle 1 # 6, Bo. Fortuna</t>
  </si>
  <si>
    <t>Edgardo</t>
  </si>
  <si>
    <t>Ferrer</t>
  </si>
  <si>
    <t>www.hotelyunquemar.com</t>
  </si>
  <si>
    <t xml:space="preserve">Hotelyunquemar@gmail.com </t>
  </si>
  <si>
    <t>HC-02 Box 4028</t>
  </si>
  <si>
    <t>Fortuna Playa</t>
  </si>
  <si>
    <t>Casa Coral Hostel</t>
  </si>
  <si>
    <t>Calle La Boca #2</t>
  </si>
  <si>
    <t xml:space="preserve">Bo. Pueblo </t>
  </si>
  <si>
    <t>Tyrone</t>
  </si>
  <si>
    <t>Moore</t>
  </si>
  <si>
    <t>(787)534-8272</t>
  </si>
  <si>
    <t>www.casacoralpr.com</t>
  </si>
  <si>
    <t>casacoralluquillo@gmail.com</t>
  </si>
  <si>
    <t>Parador MaunaCaribe</t>
  </si>
  <si>
    <t>Carr. PR. 901</t>
  </si>
  <si>
    <t>Km. 1,9 Bo. Emajagua</t>
  </si>
  <si>
    <t>Maunabo</t>
  </si>
  <si>
    <t>López</t>
  </si>
  <si>
    <t>www.tropicalinnspr.com</t>
  </si>
  <si>
    <t xml:space="preserve">info@tropicalinnspr.com </t>
  </si>
  <si>
    <t>P.O. Box 1746</t>
  </si>
  <si>
    <t>Yabucoa</t>
  </si>
  <si>
    <t>Casa Flamboyant</t>
  </si>
  <si>
    <t xml:space="preserve"> Carr. 191, Km. 22 </t>
  </si>
  <si>
    <t>Bo. Cubuy</t>
  </si>
  <si>
    <t>Naguabo</t>
  </si>
  <si>
    <t>Ricardo</t>
  </si>
  <si>
    <t>Miranda</t>
  </si>
  <si>
    <t>(787) 559-9800</t>
  </si>
  <si>
    <t>www.casaflamboyantpr.com</t>
  </si>
  <si>
    <t>info@casaflamboyantpr.com   ricky@casaflamboyantpr.com</t>
  </si>
  <si>
    <t>Hotel St. Regis at Bahia Beach Resort</t>
  </si>
  <si>
    <t>Road PR 187</t>
  </si>
  <si>
    <t>Km 4 Hm 2 Bo. Herrera</t>
  </si>
  <si>
    <t>Río Grande</t>
  </si>
  <si>
    <t>www.bahiabeachpuertorico.com/st-regis</t>
  </si>
  <si>
    <t>jose.torres@stregishotels.com</t>
  </si>
  <si>
    <t>Rainforest Inn</t>
  </si>
  <si>
    <t>P.O. Box 2087</t>
  </si>
  <si>
    <t>Carr PR 186 Km 22.1 El Verde Homes Caribe St. Lote 19 Bo. Jimenez Rio Grande</t>
  </si>
  <si>
    <t>Mr./ Mrs.</t>
  </si>
  <si>
    <t xml:space="preserve">William &amp; Laurie </t>
  </si>
  <si>
    <t>Humphfrey</t>
  </si>
  <si>
    <t>Owners</t>
  </si>
  <si>
    <t>www.rainforestinnpr.com</t>
  </si>
  <si>
    <t>info@rainforestinn.com</t>
  </si>
  <si>
    <t>Carr PR186 km 22.1 El Verde Homes Caribe St. Lote 19 Bo. Jimenez</t>
  </si>
  <si>
    <t>Dos Aguas Bed &amp; Breakfast</t>
  </si>
  <si>
    <t>P.O. Box 9023525</t>
  </si>
  <si>
    <t>Carr.#3 Km. 24.9 P.O. Box 9023525</t>
  </si>
  <si>
    <t>Lcda.</t>
  </si>
  <si>
    <t>Carla</t>
  </si>
  <si>
    <t>Arraiza</t>
  </si>
  <si>
    <t>www.dosaguasriogrande.com</t>
  </si>
  <si>
    <t xml:space="preserve">dosaguasriogrande@gmail.com  carla.arraiza@gmail.com </t>
  </si>
  <si>
    <t>P.O.Box 9023525</t>
  </si>
  <si>
    <t>Wyndham Grand  Rio Mar Beach Resort  &amp; Spa</t>
  </si>
  <si>
    <t>Carr. 968, Km.120</t>
  </si>
  <si>
    <t>Nils</t>
  </si>
  <si>
    <t>Stolzlechner</t>
  </si>
  <si>
    <t>www.wyndhamhotels.com/wyndham-grand/rio-grande-puerto-rico</t>
  </si>
  <si>
    <t>nstolzlechner@wyndham.com</t>
  </si>
  <si>
    <t>6000 Rio Mar Boulevard</t>
  </si>
  <si>
    <t>Margaritaville Vacation Club Wyndham Rio Mar</t>
  </si>
  <si>
    <t>Time Sharing</t>
  </si>
  <si>
    <t>Bo. Mameyes</t>
  </si>
  <si>
    <t>Rio Grande</t>
  </si>
  <si>
    <t xml:space="preserve">Mrs. </t>
  </si>
  <si>
    <t>Zandra</t>
  </si>
  <si>
    <t>Segarra</t>
  </si>
  <si>
    <t>www.myclubwyndham.com</t>
  </si>
  <si>
    <t>Hyatt Regency Grand Reserve Puerto Rico</t>
  </si>
  <si>
    <t xml:space="preserve">Carr #3 </t>
  </si>
  <si>
    <t>Sector Coco Beach</t>
  </si>
  <si>
    <t>Mark</t>
  </si>
  <si>
    <t>Frances</t>
  </si>
  <si>
    <t>(787)657-1051</t>
  </si>
  <si>
    <t>www.hyattregencygrandreservepuertorico.com</t>
  </si>
  <si>
    <t>yetzaira.tapia@hyatt.com</t>
  </si>
  <si>
    <t>Casa Amistad</t>
  </si>
  <si>
    <t>#27 Benitez Castaño</t>
  </si>
  <si>
    <t>Vieques</t>
  </si>
  <si>
    <t>Holden</t>
  </si>
  <si>
    <t>(787)247-1017</t>
  </si>
  <si>
    <t>www.casaamistad.com</t>
  </si>
  <si>
    <t>viequesamistad@aol.com</t>
  </si>
  <si>
    <t>Hacienda Tamarindo</t>
  </si>
  <si>
    <t>Road 997 Km.4.5</t>
  </si>
  <si>
    <t>Barrio Puerto Real</t>
  </si>
  <si>
    <t>Burr</t>
  </si>
  <si>
    <t>Vail</t>
  </si>
  <si>
    <t>www.haciendatamarindo.com</t>
  </si>
  <si>
    <t>info@haciendatamarindo.com</t>
  </si>
  <si>
    <t>PO Box 1569</t>
  </si>
  <si>
    <t>Hix Island House</t>
  </si>
  <si>
    <t>Road 995 Km. 1.5</t>
  </si>
  <si>
    <t>Alan</t>
  </si>
  <si>
    <t>DeLapp</t>
  </si>
  <si>
    <t>(787)435-4590</t>
  </si>
  <si>
    <t>www.hixislandhouse.com</t>
  </si>
  <si>
    <t>HC - 02 -PO Box 14902</t>
  </si>
  <si>
    <t>Malecon House</t>
  </si>
  <si>
    <t>#105 Calle Flamboyan</t>
  </si>
  <si>
    <t>Bo. Esperanza</t>
  </si>
  <si>
    <t>Ms.</t>
  </si>
  <si>
    <t>Collehe</t>
  </si>
  <si>
    <t>Reevies</t>
  </si>
  <si>
    <t xml:space="preserve">www.maleconhouse.com </t>
  </si>
  <si>
    <t xml:space="preserve">info@maleconhouse.com </t>
  </si>
  <si>
    <t>Sea Gate Guest House</t>
  </si>
  <si>
    <t xml:space="preserve"> El Fortin St.</t>
  </si>
  <si>
    <t>Sector Fuerte</t>
  </si>
  <si>
    <t>Elizabeth</t>
  </si>
  <si>
    <t>Miller</t>
  </si>
  <si>
    <t>www.seagatehotel.com</t>
  </si>
  <si>
    <t>concierge@seagatehotel.com</t>
  </si>
  <si>
    <t>PO Box 747</t>
  </si>
  <si>
    <t>Villa Coral Guest House</t>
  </si>
  <si>
    <t>485 Calle Gladiolas</t>
  </si>
  <si>
    <t>Annette</t>
  </si>
  <si>
    <t>Bou Rivera &amp; Alicia Padín</t>
  </si>
  <si>
    <t>www.villacoralguesthouse.com</t>
  </si>
  <si>
    <t>info@villacoralguesthouse.com</t>
  </si>
  <si>
    <t>Lucía Beach LLC</t>
  </si>
  <si>
    <t>El Negro</t>
  </si>
  <si>
    <t>Bo. Camino Nuevo</t>
  </si>
  <si>
    <t xml:space="preserve">Juan  </t>
  </si>
  <si>
    <t>(787) 705-8734</t>
  </si>
  <si>
    <t>PO Box 1746</t>
  </si>
  <si>
    <t>Parador Palmas De Lucía</t>
  </si>
  <si>
    <t>Carr. 901 Int. 991</t>
  </si>
  <si>
    <t>Bo. Camino Nuevo, Sector La Playa</t>
  </si>
  <si>
    <t>Hospederías Endosadas en Porta Atlántico (Norte)</t>
  </si>
  <si>
    <t>Aquarius Vacation Club  Golden Sand Villas</t>
  </si>
  <si>
    <t>202 Calle Dorado del Mar Blvd. Urb. Dorado del Mar, Dorado, PR 00646</t>
  </si>
  <si>
    <t>Dorado</t>
  </si>
  <si>
    <t>Joel</t>
  </si>
  <si>
    <t>Laguna</t>
  </si>
  <si>
    <t xml:space="preserve">www.aquariusvacationclub.com </t>
  </si>
  <si>
    <t>jlaguna@aquariusresorts.com</t>
  </si>
  <si>
    <t>Dorado Beach A Ritz-Carlton Reserve</t>
  </si>
  <si>
    <t>#100 Dorado Beach Drive</t>
  </si>
  <si>
    <t xml:space="preserve">www.ritzcarlton.com </t>
  </si>
  <si>
    <t>Dorado Beach Hotel- Plantation Village</t>
  </si>
  <si>
    <t>Carr. 693 Km. 11.0</t>
  </si>
  <si>
    <t>Bo. Higuillar</t>
  </si>
  <si>
    <t>Ríos</t>
  </si>
  <si>
    <t xml:space="preserve">www.doradobeach.com </t>
  </si>
  <si>
    <t>mrios@doradobeach.com</t>
  </si>
  <si>
    <t>500 Plantation Drive, Suite 1</t>
  </si>
  <si>
    <t>Embassy Suites Dorado del Mar Beach &amp; Golf Resort</t>
  </si>
  <si>
    <t>201 Calle Dorado del Mar Blvd.</t>
  </si>
  <si>
    <t>Urb. Dorado del Mar</t>
  </si>
  <si>
    <t>Johanna</t>
  </si>
  <si>
    <t>Garay</t>
  </si>
  <si>
    <t xml:space="preserve">www.embassysuitesdoradodelmarbeach.com </t>
  </si>
  <si>
    <t>johanna.garay@hilton.com</t>
  </si>
  <si>
    <t xml:space="preserve">Hyatt Hacienda del Mar </t>
  </si>
  <si>
    <t>Carretera 693</t>
  </si>
  <si>
    <t>Km 12.9</t>
  </si>
  <si>
    <t xml:space="preserve">Gabriel </t>
  </si>
  <si>
    <t>Olvera</t>
  </si>
  <si>
    <t>Resort Manager</t>
  </si>
  <si>
    <t>www.hyattresidenceclub.com</t>
  </si>
  <si>
    <t>gabriel.olvera@vacationclub.com</t>
  </si>
  <si>
    <t>301 Carretera 693</t>
  </si>
  <si>
    <t>Parador El Buen Café</t>
  </si>
  <si>
    <t>381 Rd. 2, Km.84</t>
  </si>
  <si>
    <t>Bo. Carrizales</t>
  </si>
  <si>
    <t xml:space="preserve">Hatillo </t>
  </si>
  <si>
    <t>Héctor</t>
  </si>
  <si>
    <t xml:space="preserve">www.paradorelbuencafe.com </t>
  </si>
  <si>
    <t xml:space="preserve">paradorelbuencafe@gmail.com </t>
  </si>
  <si>
    <t>381 Rd. #2 Km.84.0</t>
  </si>
  <si>
    <t>Punta Maracayo Resort</t>
  </si>
  <si>
    <t>Carr. # 2 Km 84.6</t>
  </si>
  <si>
    <t>Apartado # 8</t>
  </si>
  <si>
    <t>Rosalie</t>
  </si>
  <si>
    <t>Vélez</t>
  </si>
  <si>
    <t>Administradora</t>
  </si>
  <si>
    <t xml:space="preserve">www.hotelpuntamaracayopr.com </t>
  </si>
  <si>
    <t xml:space="preserve">puntamaracayoresort@yahoo.com </t>
  </si>
  <si>
    <t>Apartado #8</t>
  </si>
  <si>
    <t>Hyatt Place Manati Hotel</t>
  </si>
  <si>
    <t>Carr. 2 int Carr 149</t>
  </si>
  <si>
    <t>Bo. Coto Norte</t>
  </si>
  <si>
    <t>Manatí</t>
  </si>
  <si>
    <t xml:space="preserve">Maria </t>
  </si>
  <si>
    <t xml:space="preserve">www.hyatt.com </t>
  </si>
  <si>
    <t>P.O. Box 364225</t>
  </si>
  <si>
    <t>Caño Tiburones Guest House</t>
  </si>
  <si>
    <t>Calle Julián Sánchez #151</t>
  </si>
  <si>
    <t>Arecibo</t>
  </si>
  <si>
    <t>Jose L.</t>
  </si>
  <si>
    <t>Gonzalez</t>
  </si>
  <si>
    <t>(787)890-0997</t>
  </si>
  <si>
    <t>(787)222-6681</t>
  </si>
  <si>
    <t>Villa El Monte Bed &amp; Breakfast</t>
  </si>
  <si>
    <t xml:space="preserve">Calle Ceti #260 </t>
  </si>
  <si>
    <t>Villa Los Pescadores</t>
  </si>
  <si>
    <t>Vega Baja</t>
  </si>
  <si>
    <t xml:space="preserve">Orlando </t>
  </si>
  <si>
    <t>(787)306-2690</t>
  </si>
  <si>
    <t>horlando91@yahoo.com</t>
  </si>
  <si>
    <t>Comfort Inn &amp; Suites- Campomar</t>
  </si>
  <si>
    <t>Carr. PR 165 Km 27.5</t>
  </si>
  <si>
    <t>Toa Baja</t>
  </si>
  <si>
    <t>Brenda</t>
  </si>
  <si>
    <t>Bauzó</t>
  </si>
  <si>
    <t xml:space="preserve">www.comfortinnpr.com </t>
  </si>
  <si>
    <t xml:space="preserve">BauzoBrenda@yahoo.com </t>
  </si>
  <si>
    <t># 1829 Ave. General Del Valle</t>
  </si>
  <si>
    <t>Levittown</t>
  </si>
  <si>
    <t>Hospederías Endosadas en Porta del Sol (Oeste)</t>
  </si>
  <si>
    <t>Courtyard by Marriott Aguadilla</t>
  </si>
  <si>
    <t>West Parade/Belt</t>
  </si>
  <si>
    <t>Ramey Base</t>
  </si>
  <si>
    <t>Aguadilla</t>
  </si>
  <si>
    <t>Carlos</t>
  </si>
  <si>
    <t>www.courtyardaguadilla.com</t>
  </si>
  <si>
    <t xml:space="preserve">gm@courtyardaguadilla.com </t>
  </si>
  <si>
    <t>PO Box 250461</t>
  </si>
  <si>
    <t>Punta Borinquen Resort Aguadilla</t>
  </si>
  <si>
    <t>Calle Wing Esquina 4</t>
  </si>
  <si>
    <t>Nestor</t>
  </si>
  <si>
    <t>Ruiz</t>
  </si>
  <si>
    <t>(787)890-9000</t>
  </si>
  <si>
    <t>www.bqnresort.com</t>
  </si>
  <si>
    <t>nestor.ruiz@ihphospitality.com</t>
  </si>
  <si>
    <t>Hotel Villa Forín</t>
  </si>
  <si>
    <t>Carretera 107 Km 2.1</t>
  </si>
  <si>
    <t>Reparto El Faro # 5</t>
  </si>
  <si>
    <t>González Alonso</t>
  </si>
  <si>
    <t>www.villaforín.com</t>
  </si>
  <si>
    <t>forin@prtc.net</t>
  </si>
  <si>
    <t>PO Box 3381</t>
  </si>
  <si>
    <t>Parador El Faro</t>
  </si>
  <si>
    <t>Carr. 107 Km. 2</t>
  </si>
  <si>
    <t xml:space="preserve">Erick </t>
  </si>
  <si>
    <t>Ruíz</t>
  </si>
  <si>
    <t xml:space="preserve">www.faroparador.com </t>
  </si>
  <si>
    <t xml:space="preserve">eric.ruiz@ihphospitality.com </t>
  </si>
  <si>
    <t>PO Box 5148</t>
  </si>
  <si>
    <t>Rincón Beach Hotel</t>
  </si>
  <si>
    <t xml:space="preserve">Rd. 115, Km. 5.8 </t>
  </si>
  <si>
    <t>Bo. Caguabo</t>
  </si>
  <si>
    <t>Añasco</t>
  </si>
  <si>
    <t>William</t>
  </si>
  <si>
    <t>Crespo</t>
  </si>
  <si>
    <t xml:space="preserve">www.rinconbeach.com </t>
  </si>
  <si>
    <t>sramirez@rinconbeachpr.com</t>
  </si>
  <si>
    <t>PO Box 1875</t>
  </si>
  <si>
    <t>Boho Beach Club</t>
  </si>
  <si>
    <t>Carr. 101 Km 18.1</t>
  </si>
  <si>
    <t>Boqueron</t>
  </si>
  <si>
    <t>Cabo Rojo</t>
  </si>
  <si>
    <t xml:space="preserve">Srta. </t>
  </si>
  <si>
    <t>Luz Mar</t>
  </si>
  <si>
    <t>Soneira</t>
  </si>
  <si>
    <t>(787)851-7110</t>
  </si>
  <si>
    <t xml:space="preserve">www.bohobeachclubpr.com </t>
  </si>
  <si>
    <t>hotelbohobeachclub@gmail.com</t>
  </si>
  <si>
    <t>Aquarius Vacation Club@Boqueron Beach Resort</t>
  </si>
  <si>
    <t>Carr. # 101 Int # 307</t>
  </si>
  <si>
    <t>Bo. Boquerón</t>
  </si>
  <si>
    <t>Thelma</t>
  </si>
  <si>
    <t>Resort General Manager</t>
  </si>
  <si>
    <t xml:space="preserve">www.aquariusvacations.com </t>
  </si>
  <si>
    <t xml:space="preserve">ttorres@aquariusresorts.com </t>
  </si>
  <si>
    <t>HC 01 Box 900</t>
  </si>
  <si>
    <t>Cofresí Beach Hotel</t>
  </si>
  <si>
    <t>57 Munoz Rivera St.</t>
  </si>
  <si>
    <t>Sella</t>
  </si>
  <si>
    <t xml:space="preserve">www.cofresibeach.com </t>
  </si>
  <si>
    <t xml:space="preserve">vacations@cofresibeach.com </t>
  </si>
  <si>
    <t>PO Box 1209</t>
  </si>
  <si>
    <t>Boquerón</t>
  </si>
  <si>
    <t>Pitahaya Glamping - Leisure &amp; Adventure</t>
  </si>
  <si>
    <t>Glamping</t>
  </si>
  <si>
    <t>Carr. # 303 Km 11.3</t>
  </si>
  <si>
    <t>Bo. Llanos Costa Camino</t>
  </si>
  <si>
    <t xml:space="preserve">Alberto </t>
  </si>
  <si>
    <t>Ramos Lugo</t>
  </si>
  <si>
    <t>(787)366-5516</t>
  </si>
  <si>
    <t>www.jfkey.vip/properties/pitahaya-glamping/</t>
  </si>
  <si>
    <t>pitahayaglamping@gmail.com</t>
  </si>
  <si>
    <t>4 Casitas</t>
  </si>
  <si>
    <t>P.O. Box 1385</t>
  </si>
  <si>
    <t>Fernando</t>
  </si>
  <si>
    <t>Seda</t>
  </si>
  <si>
    <t>(404)822-4442</t>
  </si>
  <si>
    <t>www.4casitas.com</t>
  </si>
  <si>
    <t>Hotel Mi Tierra</t>
  </si>
  <si>
    <t>P.O. Box 5103</t>
  </si>
  <si>
    <t>PMB 83</t>
  </si>
  <si>
    <t>Verónica</t>
  </si>
  <si>
    <t>(787)851-3869</t>
  </si>
  <si>
    <t>hotelmitierra.reservaciones@gmail.com</t>
  </si>
  <si>
    <t>Parador Boquemar</t>
  </si>
  <si>
    <t>Carr. 101, Calle Gil Bouyet</t>
  </si>
  <si>
    <t>Sres.</t>
  </si>
  <si>
    <t>Angel &amp; Fredie</t>
  </si>
  <si>
    <t xml:space="preserve">Rodríguez  </t>
  </si>
  <si>
    <t>Gerentes</t>
  </si>
  <si>
    <t xml:space="preserve">www.boquemar.com </t>
  </si>
  <si>
    <t xml:space="preserve">boquemar@prtc.net </t>
  </si>
  <si>
    <t>PO Box 133</t>
  </si>
  <si>
    <t>Parador Combate Beach Resort</t>
  </si>
  <si>
    <t>Carr. 3301 Km. 2.7</t>
  </si>
  <si>
    <t>Interior Playa Combate</t>
  </si>
  <si>
    <t>Tomás</t>
  </si>
  <si>
    <t>www.combatebeach.com</t>
  </si>
  <si>
    <t xml:space="preserve">combatebeachresort@live.com </t>
  </si>
  <si>
    <t>PO Box 1884,</t>
  </si>
  <si>
    <t>Copamarina Resort &amp; Spa</t>
  </si>
  <si>
    <t>Carr.  333, Km. 6.5</t>
  </si>
  <si>
    <t>Bo. Caña Gorda</t>
  </si>
  <si>
    <t>Guánica</t>
  </si>
  <si>
    <t>Alexandra</t>
  </si>
  <si>
    <t>Benus</t>
  </si>
  <si>
    <t>www.copamarina.com</t>
  </si>
  <si>
    <t>alexbenus@copamarina.com</t>
  </si>
  <si>
    <t>PO Box 805</t>
  </si>
  <si>
    <t>Parador Guanica1929</t>
  </si>
  <si>
    <t>Parador</t>
  </si>
  <si>
    <t xml:space="preserve">Bo. Ensenada </t>
  </si>
  <si>
    <t>Int. 3116 Km 2.5</t>
  </si>
  <si>
    <t>Guanica</t>
  </si>
  <si>
    <t>Christian L.</t>
  </si>
  <si>
    <t>(787)821-0099</t>
  </si>
  <si>
    <t>www.es.tropicalinnspr.com/parador-guanica-1929</t>
  </si>
  <si>
    <t>crivera@guanica1929.com</t>
  </si>
  <si>
    <t>Parador Villas Del Mar Hau</t>
  </si>
  <si>
    <t>Parador/Villas Turisticas</t>
  </si>
  <si>
    <t xml:space="preserve">Carr. 466, Km. 8.3 </t>
  </si>
  <si>
    <t>Playa Montones</t>
  </si>
  <si>
    <t>Isabela</t>
  </si>
  <si>
    <t xml:space="preserve">Myrna </t>
  </si>
  <si>
    <t>Hau</t>
  </si>
  <si>
    <t>www.paradorvillasdelmarhau.com</t>
  </si>
  <si>
    <t>villahau@gmail.com</t>
  </si>
  <si>
    <t>PO Box 510</t>
  </si>
  <si>
    <t>Royal Isabela</t>
  </si>
  <si>
    <t>396 Ave. Noel Estrada</t>
  </si>
  <si>
    <t xml:space="preserve">Joaquín </t>
  </si>
  <si>
    <t>www.royalisabela.com</t>
  </si>
  <si>
    <t>jlopez@royalisabela.com</t>
  </si>
  <si>
    <t>PO Box 2599</t>
  </si>
  <si>
    <t>Villa Montaña Beach Resort</t>
  </si>
  <si>
    <t>Carr. 4466, Km. 1.9</t>
  </si>
  <si>
    <t xml:space="preserve">Alain </t>
  </si>
  <si>
    <t>Tiphaine</t>
  </si>
  <si>
    <t>www.villamontana.com</t>
  </si>
  <si>
    <t xml:space="preserve">frontdesk@villamontana.com </t>
  </si>
  <si>
    <t>PO Box 837</t>
  </si>
  <si>
    <t>Estancia La Jamaca</t>
  </si>
  <si>
    <t>Rd. 304, Km. 3.3,</t>
  </si>
  <si>
    <t>Reparto Adolfo Laborde Solar # 5</t>
  </si>
  <si>
    <t>Lajas</t>
  </si>
  <si>
    <t xml:space="preserve">Rosado </t>
  </si>
  <si>
    <t>www.lajamacapr.com</t>
  </si>
  <si>
    <t xml:space="preserve">lajamaca@yahoo.com </t>
  </si>
  <si>
    <t>PO Box 303</t>
  </si>
  <si>
    <t>Nautilus Hotel</t>
  </si>
  <si>
    <t>#304 La Parguera</t>
  </si>
  <si>
    <t>Enid</t>
  </si>
  <si>
    <t>Cancel</t>
  </si>
  <si>
    <t>(787)899-4565</t>
  </si>
  <si>
    <t>www.nautiluspr.com</t>
  </si>
  <si>
    <t>enidcancel@gmail.com</t>
  </si>
  <si>
    <t>Parador Turtle Bay Inn</t>
  </si>
  <si>
    <t>Calle #6</t>
  </si>
  <si>
    <t>Bo. La Parguera</t>
  </si>
  <si>
    <t>Mariadel M.</t>
  </si>
  <si>
    <t>Irizarry</t>
  </si>
  <si>
    <t>(787)899-6633</t>
  </si>
  <si>
    <t>www.turtlebayinn.com</t>
  </si>
  <si>
    <t>turtlebayparguera@gmail.com</t>
  </si>
  <si>
    <t xml:space="preserve">Parador Villa Parguera </t>
  </si>
  <si>
    <t>Carr. 304 Km. 3.3, La Parguera</t>
  </si>
  <si>
    <t>Calle Amistad #20,</t>
  </si>
  <si>
    <t>Pancorbo</t>
  </si>
  <si>
    <t>www.villaparguerapr.com</t>
  </si>
  <si>
    <t>management@villaparguerapr.com</t>
  </si>
  <si>
    <t>PO Box 3400</t>
  </si>
  <si>
    <t>Hotel Colonial</t>
  </si>
  <si>
    <t>Posada</t>
  </si>
  <si>
    <t>Calle Iglesia # 14 Sur</t>
  </si>
  <si>
    <t>Esq. Santiago Riera Palmer</t>
  </si>
  <si>
    <t>Mayagüez</t>
  </si>
  <si>
    <t>Heriberto</t>
  </si>
  <si>
    <t>www.hotelcolonial.com</t>
  </si>
  <si>
    <t>booking@hotelcolonial.com</t>
  </si>
  <si>
    <t>PO Box 470</t>
  </si>
  <si>
    <t>Hotel Mayaguez Plaza - SureStay Collection by Best Western</t>
  </si>
  <si>
    <t>67 Mckinley Street,</t>
  </si>
  <si>
    <t>Virginia</t>
  </si>
  <si>
    <t>Mojica</t>
  </si>
  <si>
    <t>www.wyndhamhotels.com</t>
  </si>
  <si>
    <t>supervisor@mayaguezplaza.com</t>
  </si>
  <si>
    <t>Calle Mendez Vigo #70</t>
  </si>
  <si>
    <t xml:space="preserve">Mayaguez Holiday Inn Tropical Casino </t>
  </si>
  <si>
    <t>270 Carr. 2, Km. 149.9</t>
  </si>
  <si>
    <t>Avenida Hostos</t>
  </si>
  <si>
    <t>Anthony</t>
  </si>
  <si>
    <t>www.holidayinn.com</t>
  </si>
  <si>
    <t xml:space="preserve">alopez@hitcmayaguez.com </t>
  </si>
  <si>
    <t>2701 Justo Avenue</t>
  </si>
  <si>
    <t>Mayaguez Resort &amp; Casino</t>
  </si>
  <si>
    <t>Rd. 104, Km. 0.3</t>
  </si>
  <si>
    <t>Bo. Algarrobo</t>
  </si>
  <si>
    <t>Santos</t>
  </si>
  <si>
    <t>Alonso</t>
  </si>
  <si>
    <t>www.mayaguezresort.com</t>
  </si>
  <si>
    <t xml:space="preserve">sales@mayaguezresort.com </t>
  </si>
  <si>
    <t>PO Box 3781</t>
  </si>
  <si>
    <t>Hotel El Guajataca</t>
  </si>
  <si>
    <t>Carr. 2 Km. 103</t>
  </si>
  <si>
    <t>Quebradillas</t>
  </si>
  <si>
    <t>Dr.</t>
  </si>
  <si>
    <t>Colombani</t>
  </si>
  <si>
    <t>www.hotelelguajataca.com</t>
  </si>
  <si>
    <t xml:space="preserve">contahotelelguajataca@gmail.com </t>
  </si>
  <si>
    <t>6301 Carr. 2</t>
  </si>
  <si>
    <t>Beside the Pointe on the Beach</t>
  </si>
  <si>
    <t>Carr. 413 Interior Km. 4.4</t>
  </si>
  <si>
    <t>Camino Martillo Sector Puntas</t>
  </si>
  <si>
    <t>Rincón</t>
  </si>
  <si>
    <t xml:space="preserve">Javier  </t>
  </si>
  <si>
    <t>Quiñones</t>
  </si>
  <si>
    <t>www.visittamboo.com</t>
  </si>
  <si>
    <t>HC-01 Box 4430</t>
  </si>
  <si>
    <t>Casa Verde Hotel</t>
  </si>
  <si>
    <t>Carr. 413 Km. 4.4 Interior</t>
  </si>
  <si>
    <t>Barrio Puntas</t>
  </si>
  <si>
    <t>Bonbright</t>
  </si>
  <si>
    <t>www.casaverdehotel.com</t>
  </si>
  <si>
    <t xml:space="preserve">bbonbright@casaverdehotel.com </t>
  </si>
  <si>
    <t>P. O. Box 1102</t>
  </si>
  <si>
    <t>Coconut Palms Inn</t>
  </si>
  <si>
    <t xml:space="preserve"> #2734 Street 8,</t>
  </si>
  <si>
    <t>Sector Estela</t>
  </si>
  <si>
    <t>Gail</t>
  </si>
  <si>
    <t>Taylor</t>
  </si>
  <si>
    <t>www.coconutpalmsinn.weebly.com</t>
  </si>
  <si>
    <t xml:space="preserve">coconutpalmsinn@yahoo.com </t>
  </si>
  <si>
    <t>PO Box 1765</t>
  </si>
  <si>
    <t>Dos Angeles del Mar Guest House</t>
  </si>
  <si>
    <t>Calle Vista del Mar #4320</t>
  </si>
  <si>
    <t>Barski</t>
  </si>
  <si>
    <t xml:space="preserve">www.dosangelesdelmar.com </t>
  </si>
  <si>
    <t xml:space="preserve">dosangelesdelmar@yahoo.com </t>
  </si>
  <si>
    <t>HC-1 Box 4320</t>
  </si>
  <si>
    <t>Rincón of the Seas Grand Caribbean Hotel</t>
  </si>
  <si>
    <t>Carr. 115 Km. 12.2</t>
  </si>
  <si>
    <t xml:space="preserve">Arnaldo </t>
  </si>
  <si>
    <t xml:space="preserve">Ruíz </t>
  </si>
  <si>
    <t xml:space="preserve">www.rinconofthesea.com </t>
  </si>
  <si>
    <t xml:space="preserve">ar@rinconoftheseas.com </t>
  </si>
  <si>
    <t>PO Box 1850</t>
  </si>
  <si>
    <t>The Lazy Parrot Inn &amp; Restaurant</t>
  </si>
  <si>
    <t>Carr. 413, Km. 4.1, Sector Puntas</t>
  </si>
  <si>
    <t>Steve</t>
  </si>
  <si>
    <t>Lantz</t>
  </si>
  <si>
    <t xml:space="preserve">www.lazyparrot.com </t>
  </si>
  <si>
    <t xml:space="preserve">frontdesk@lazyparrot.com </t>
  </si>
  <si>
    <t>PO Box 430</t>
  </si>
  <si>
    <t>Villa Cofresí Hotel &amp; Restaurant</t>
  </si>
  <si>
    <t>Carr. 115, Km. 12</t>
  </si>
  <si>
    <t>Sandra</t>
  </si>
  <si>
    <t>Caro</t>
  </si>
  <si>
    <t xml:space="preserve">www.villacofresi.com </t>
  </si>
  <si>
    <t xml:space="preserve">info@villacofresi.com </t>
  </si>
  <si>
    <t>PO Box 874</t>
  </si>
  <si>
    <t>Qué Chevere</t>
  </si>
  <si>
    <t>#17 Calle Muñoz Rivera</t>
  </si>
  <si>
    <t>Alexander</t>
  </si>
  <si>
    <t>Llompart</t>
  </si>
  <si>
    <t>(787)823-6452</t>
  </si>
  <si>
    <t>www.quecheverepr.com</t>
  </si>
  <si>
    <t>A 2 Tiempos Bed &amp; Breakfast</t>
  </si>
  <si>
    <t>Calle Dr. Santiago Vive #70</t>
  </si>
  <si>
    <t>San Germán</t>
  </si>
  <si>
    <t>Linares</t>
  </si>
  <si>
    <t>(787)476-1027</t>
  </si>
  <si>
    <t>www.a2tiempos.com</t>
  </si>
  <si>
    <t>a2tiempos@yahoo.com</t>
  </si>
  <si>
    <t>Hacienda El Jibarito</t>
  </si>
  <si>
    <t>Carr.  445 Km. 6.5</t>
  </si>
  <si>
    <t>Bo. Saltos</t>
  </si>
  <si>
    <t>San Sebastián</t>
  </si>
  <si>
    <t>Ernesto</t>
  </si>
  <si>
    <t>Valle</t>
  </si>
  <si>
    <t>www.haciendaeljibarito.com</t>
  </si>
  <si>
    <t xml:space="preserve">ernestovallepr@gmail.com </t>
  </si>
  <si>
    <t>P.O. Box 3210</t>
  </si>
  <si>
    <t>Hato Arriba Station</t>
  </si>
  <si>
    <t>Casa Campo Bed &amp;Breakfast</t>
  </si>
  <si>
    <t>Carr. PR 111</t>
  </si>
  <si>
    <t>Km 15.4 Urb Pozas Hill</t>
  </si>
  <si>
    <t>Puig</t>
  </si>
  <si>
    <t>(787)232-2038    (787)280-8638</t>
  </si>
  <si>
    <t xml:space="preserve">www.casacampopr.com </t>
  </si>
  <si>
    <t>casacampo.pr@gmail.com</t>
  </si>
  <si>
    <t>San Sebastián Bed &amp; Breakfast</t>
  </si>
  <si>
    <t>Calle Andrés Méndez Liciaga #21</t>
  </si>
  <si>
    <t>Yaiza</t>
  </si>
  <si>
    <t>Arvelo Serrano</t>
  </si>
  <si>
    <t xml:space="preserve">yaiza.arveloserrano@gmail.com </t>
  </si>
  <si>
    <t>Box 92</t>
  </si>
  <si>
    <t>Hospederías Endosadas en Porta Caribe (Sur)</t>
  </si>
  <si>
    <t>Costa Bahía Hotel &amp; Convention Center</t>
  </si>
  <si>
    <t>Bo. Jaguas</t>
  </si>
  <si>
    <t>Carr. 132 Km. 204</t>
  </si>
  <si>
    <t>Guayanilla</t>
  </si>
  <si>
    <t>Oscar</t>
  </si>
  <si>
    <t>Executive Director</t>
  </si>
  <si>
    <t>www.costabahiahotel.com</t>
  </si>
  <si>
    <t>orodriguez@costabahiahotel.com</t>
  </si>
  <si>
    <t>PO Box 560115</t>
  </si>
  <si>
    <t xml:space="preserve">Marina de Salinas </t>
  </si>
  <si>
    <t>Carr. 701 Final G-8</t>
  </si>
  <si>
    <t>Calle Chapin, Playa de Salinas</t>
  </si>
  <si>
    <t xml:space="preserve">Salinas </t>
  </si>
  <si>
    <t>Julián</t>
  </si>
  <si>
    <t>(787)705-9197</t>
  </si>
  <si>
    <t>www.marinadesalinas.com</t>
  </si>
  <si>
    <t>marinadesalinas@hotmail.com</t>
  </si>
  <si>
    <t>Full Moon Hotel &amp; Restaurant</t>
  </si>
  <si>
    <t>Calle A #296</t>
  </si>
  <si>
    <t xml:space="preserve">Playita Final </t>
  </si>
  <si>
    <t>(787)824-2270</t>
  </si>
  <si>
    <t>www.fullmoonhotelandrestaurant.com</t>
  </si>
  <si>
    <t>fullmoonhotelinc@gmail.com</t>
  </si>
  <si>
    <t>Hilton Ponce Golf &amp; Casino Resort</t>
  </si>
  <si>
    <t>Avenida Caribe 1150</t>
  </si>
  <si>
    <t>Ponce</t>
  </si>
  <si>
    <t>Yassette</t>
  </si>
  <si>
    <t xml:space="preserve">yassette.rodriguez@hilton.com </t>
  </si>
  <si>
    <t>P.O. Box 7419</t>
  </si>
  <si>
    <t>Holiday Inn Ponce &amp; Tropical Casino</t>
  </si>
  <si>
    <t xml:space="preserve">Rd. 2 El Tuque, 3315 </t>
  </si>
  <si>
    <t>Ponce By Pass</t>
  </si>
  <si>
    <t>Lizmarie</t>
  </si>
  <si>
    <t>Rodriguez</t>
  </si>
  <si>
    <t>lrodriguez@hitcponce.com</t>
  </si>
  <si>
    <t>3315 Ponce By Pass</t>
  </si>
  <si>
    <t>Hotel Bélgica</t>
  </si>
  <si>
    <t>Calle Villa  #122 C</t>
  </si>
  <si>
    <t xml:space="preserve">Humberto </t>
  </si>
  <si>
    <t>Saavedra</t>
  </si>
  <si>
    <t>www.hoteliberiapr.com</t>
  </si>
  <si>
    <t xml:space="preserve">hotelbelgica@yahoo.com </t>
  </si>
  <si>
    <t>Calle Villa  #122- C</t>
  </si>
  <si>
    <t>Hotel Melia</t>
  </si>
  <si>
    <t>P.O. Box 331431</t>
  </si>
  <si>
    <t>Abel</t>
  </si>
  <si>
    <t>Misla</t>
  </si>
  <si>
    <t>www.meliacenturyhotel.com</t>
  </si>
  <si>
    <t>abel@mislavillalba.com</t>
  </si>
  <si>
    <t>PO Box 1431</t>
  </si>
  <si>
    <t>Caribe Hotel</t>
  </si>
  <si>
    <t>Rd. 1 Km 123</t>
  </si>
  <si>
    <t>Turpo Industrial Park #103, Mercedita</t>
  </si>
  <si>
    <t>Elianette</t>
  </si>
  <si>
    <t>www.caribehotel.com</t>
  </si>
  <si>
    <t>reservations@caribehotel.com</t>
  </si>
  <si>
    <t>Aloft Ponce Hotel</t>
  </si>
  <si>
    <t>Rd. #2 Km 228.9</t>
  </si>
  <si>
    <t>Victor</t>
  </si>
  <si>
    <t>(787)861-7080</t>
  </si>
  <si>
    <t xml:space="preserve">www.poncealoft.com </t>
  </si>
  <si>
    <t>gm@poncealoft.com</t>
  </si>
  <si>
    <t>Ponce Plaza Hotel &amp; Casino</t>
  </si>
  <si>
    <t>Calle Reina</t>
  </si>
  <si>
    <t>Esquina Méndez Vigo y Unión</t>
  </si>
  <si>
    <t>Antonio</t>
  </si>
  <si>
    <t>Muñoz</t>
  </si>
  <si>
    <t>www.ponceplazahotelandcasino.com</t>
  </si>
  <si>
    <t>antonio@mbhpr.com</t>
  </si>
  <si>
    <t>PO Box 331183</t>
  </si>
  <si>
    <t xml:space="preserve"> Hospederías Endosadas  - Porta Cordillera </t>
  </si>
  <si>
    <t>Parador Villas Sotomayor</t>
  </si>
  <si>
    <t>Carr. 123 Km. 36.8, Int. 522</t>
  </si>
  <si>
    <t>Bo. Garzas</t>
  </si>
  <si>
    <t>Adjuntas</t>
  </si>
  <si>
    <t xml:space="preserve">Jesús </t>
  </si>
  <si>
    <t xml:space="preserve">Ramos </t>
  </si>
  <si>
    <t>www.paradorvillassotormayor.com</t>
  </si>
  <si>
    <t xml:space="preserve">jramos@paradorvillassotomayor.com </t>
  </si>
  <si>
    <t>PO Box 28</t>
  </si>
  <si>
    <t>Canyon Boutique Hotel</t>
  </si>
  <si>
    <t>Carr. 719 km 1.0 Bo. Hoyo Honda</t>
  </si>
  <si>
    <t>Barranquitas</t>
  </si>
  <si>
    <t>José L.</t>
  </si>
  <si>
    <t>Berrios</t>
  </si>
  <si>
    <t>canyonboutiquehotel@gmail.com</t>
  </si>
  <si>
    <t>Hotel Media Luna</t>
  </si>
  <si>
    <t>Carr. 167 Km 1.7</t>
  </si>
  <si>
    <t>Bo. Doña Elena Abajo</t>
  </si>
  <si>
    <t>Comerío</t>
  </si>
  <si>
    <t>(787) 695-5550</t>
  </si>
  <si>
    <t>www.medialunapr.com</t>
  </si>
  <si>
    <t xml:space="preserve">hotelmedialuna1@gmail.com </t>
  </si>
  <si>
    <t>P.O. Box 1108</t>
  </si>
  <si>
    <t>Hacienda Gripiñas</t>
  </si>
  <si>
    <t xml:space="preserve">Carr. 527 Km. 2.5, Bo. Veguita Zama  </t>
  </si>
  <si>
    <t>Jayuya</t>
  </si>
  <si>
    <t>Gladys</t>
  </si>
  <si>
    <t xml:space="preserve">www.haciendagripinas.tripod.com </t>
  </si>
  <si>
    <t>hacienda@jayuya.puertorico.pr</t>
  </si>
  <si>
    <t>PO Box 488</t>
  </si>
  <si>
    <t>Total de Habitaciones Endosadas</t>
  </si>
  <si>
    <t>Total Hospederías Endosadas</t>
  </si>
  <si>
    <t>Bitacora:</t>
  </si>
  <si>
    <t>Coordinates</t>
  </si>
  <si>
    <t>www.icssanjuan.com</t>
  </si>
  <si>
    <t>Comfot Inn San Juan</t>
  </si>
  <si>
    <t>Larry</t>
  </si>
  <si>
    <t>Vitale</t>
  </si>
  <si>
    <t>Andalucia Guest House</t>
  </si>
  <si>
    <t>Enrique</t>
  </si>
  <si>
    <t>Candelero Beach Resort</t>
  </si>
  <si>
    <t xml:space="preserve">Casa Coral </t>
  </si>
  <si>
    <t>Bo. Pueblo</t>
  </si>
  <si>
    <t>(787)410-2281</t>
  </si>
  <si>
    <t>Wilfredo</t>
  </si>
  <si>
    <t>Parador Combate Beach</t>
  </si>
  <si>
    <t>Antonio J.</t>
  </si>
  <si>
    <t>Baez</t>
  </si>
  <si>
    <t>Hyatt Place Bayamón Hotel &amp; Tropical Casino</t>
  </si>
  <si>
    <t>1560 Ave. Comerio, Bayamón</t>
  </si>
  <si>
    <t>787-779-5000</t>
  </si>
  <si>
    <t>At Wind Chimes Boutique Hotel</t>
  </si>
  <si>
    <t>787-727-4153</t>
  </si>
  <si>
    <t>Condado Vanderbilt</t>
  </si>
  <si>
    <t>787-721-5500</t>
  </si>
  <si>
    <t>Hostería del Mar</t>
  </si>
  <si>
    <t>787-727-3302</t>
  </si>
  <si>
    <t>787-721-1000</t>
  </si>
  <si>
    <t>787-728-3666</t>
  </si>
  <si>
    <t>615 Ave. Fernández Juncos Distrito Convenciones, San Juan</t>
  </si>
  <si>
    <t>787-977-5000</t>
  </si>
  <si>
    <t>Sheraton Puerto Rico &amp; Hotel Casino</t>
  </si>
  <si>
    <t>200 Convention Center Blvd. San Juan</t>
  </si>
  <si>
    <t>787-993-3500</t>
  </si>
  <si>
    <t>Sheraton Old San Juan Hotel</t>
  </si>
  <si>
    <t>100 Ave. Brumbaugh, Old San Juan</t>
  </si>
  <si>
    <t>787-721-5100</t>
  </si>
  <si>
    <t>Comfort Inn &amp; Suites, Campomar</t>
  </si>
  <si>
    <t>787-641-9090</t>
  </si>
  <si>
    <t xml:space="preserve">Villa Montaña Beach </t>
  </si>
  <si>
    <t>787-872-9554</t>
  </si>
  <si>
    <t>Hyatt Place Manatí Hotel &amp; Casino</t>
  </si>
  <si>
    <t>787-854-1000</t>
  </si>
  <si>
    <t xml:space="preserve">Hotel Meliá </t>
  </si>
  <si>
    <t>787-842-0260</t>
  </si>
  <si>
    <t xml:space="preserve">Rincón of the Seas Gran Caribbean Hotel </t>
  </si>
  <si>
    <t>787-823-7500</t>
  </si>
  <si>
    <t>787-823-0147</t>
  </si>
  <si>
    <t>787-809-8000</t>
  </si>
  <si>
    <t>Wyndham Grand Rio Mar Beach Resort &amp; Spa</t>
  </si>
  <si>
    <t>787-888-6000</t>
  </si>
  <si>
    <t>Blue Horizon Boutique Resort</t>
  </si>
  <si>
    <t>787-741-3318</t>
  </si>
  <si>
    <t>Hotel Mayaguez Plaza</t>
  </si>
  <si>
    <t>787-832-9191</t>
  </si>
  <si>
    <t>San Juan Airport</t>
  </si>
  <si>
    <t>787-851-7110</t>
  </si>
  <si>
    <t>787-723-9020</t>
  </si>
  <si>
    <t>787-559-9800</t>
  </si>
  <si>
    <t>787-827-3330</t>
  </si>
  <si>
    <t>AC Hotel</t>
  </si>
  <si>
    <t>787-827-7280</t>
  </si>
  <si>
    <t>787-796-6125</t>
  </si>
  <si>
    <t>Decanter Hotel</t>
  </si>
  <si>
    <t>787-925-1490</t>
  </si>
  <si>
    <t>787-791-1000</t>
  </si>
  <si>
    <t>Seagate Guest House</t>
  </si>
  <si>
    <t>787-741-2978</t>
  </si>
  <si>
    <t>Aloft San Juan</t>
  </si>
  <si>
    <t>787-936-2500</t>
  </si>
  <si>
    <t xml:space="preserve">Propiedad Endosadas con Spa </t>
  </si>
  <si>
    <t>Spa Facilities</t>
  </si>
  <si>
    <t>Message Service</t>
  </si>
  <si>
    <t>Miguel</t>
  </si>
  <si>
    <t>Rivas</t>
  </si>
  <si>
    <t>#6063 Ave. Isla Verde</t>
  </si>
  <si>
    <t>Borinquen Beach Inn</t>
  </si>
  <si>
    <t>Ave Isla Verde 5451</t>
  </si>
  <si>
    <t xml:space="preserve">Temístocles </t>
  </si>
  <si>
    <t xml:space="preserve">www.borinquenbeachinn.com </t>
  </si>
  <si>
    <t>Yes</t>
  </si>
  <si>
    <t xml:space="preserve">www.puertoricodreams.com </t>
  </si>
  <si>
    <t xml:space="preserve">www.decanterhotel.com </t>
  </si>
  <si>
    <t>Hotel Olimpo Court</t>
  </si>
  <si>
    <t>603 Miramar Avenue,</t>
  </si>
  <si>
    <t>Le Consulat Hotel at Condado</t>
  </si>
  <si>
    <t>1149  Avenida Magdalena</t>
  </si>
  <si>
    <t>www.ihphospitality.com\leconsulat</t>
  </si>
  <si>
    <t>San Juan Suites Hotel</t>
  </si>
  <si>
    <t>253 Calle Fortaleza</t>
  </si>
  <si>
    <t>www.sjsuites.com</t>
  </si>
  <si>
    <t>Serafina Beach Hotel</t>
  </si>
  <si>
    <t>www.dreamsmiramar.com</t>
  </si>
  <si>
    <t>Casa Coral</t>
  </si>
  <si>
    <t>David</t>
  </si>
  <si>
    <t>Tyson</t>
  </si>
  <si>
    <t>Director Hotel and Guest Services</t>
  </si>
  <si>
    <t>Hacienda La Mocha</t>
  </si>
  <si>
    <t>Carr. #505 Km 15</t>
  </si>
  <si>
    <t>Camino La Gloria Sector La Mocha</t>
  </si>
  <si>
    <t>www.haciendalamocha.com</t>
  </si>
  <si>
    <t xml:space="preserve">Reporte Habitaciones Endosadas - Old San Juan Area </t>
  </si>
  <si>
    <t>Hospederías Endosadas - Old San Juan Area</t>
  </si>
  <si>
    <t>Hotel Milano</t>
  </si>
  <si>
    <t>Calle Fortaleza # 307</t>
  </si>
  <si>
    <t>San Emeterio</t>
  </si>
  <si>
    <t>www.hotelmilanopr.com</t>
  </si>
  <si>
    <t>milanohoteloldsanjuan@gmail.com</t>
  </si>
  <si>
    <t>Total:</t>
  </si>
  <si>
    <t>6063 Isla Verde Ave.</t>
  </si>
  <si>
    <t>Marisol</t>
  </si>
  <si>
    <t>Colón</t>
  </si>
  <si>
    <t>Leo</t>
  </si>
  <si>
    <t>Gallardo</t>
  </si>
  <si>
    <t>Plaza</t>
  </si>
  <si>
    <t>Hospederías Pequeñas : 3-25 hab.</t>
  </si>
  <si>
    <t>Hospederías Medians : 26-75 hab.</t>
  </si>
  <si>
    <t>Hospederías Grandes: 76 +</t>
  </si>
  <si>
    <t>(787)850-2155</t>
  </si>
  <si>
    <t>Edwin</t>
  </si>
  <si>
    <t>Calle Barranquitas #55</t>
  </si>
  <si>
    <t>Albert</t>
  </si>
  <si>
    <t>Lebrón</t>
  </si>
  <si>
    <t>Francisco</t>
  </si>
  <si>
    <t>Maria</t>
  </si>
  <si>
    <t xml:space="preserve">#5961 </t>
  </si>
  <si>
    <t xml:space="preserve">Ben </t>
  </si>
  <si>
    <t>(787) 721-5500</t>
  </si>
  <si>
    <t>Director Operaciones</t>
  </si>
  <si>
    <t>Roberto</t>
  </si>
  <si>
    <t>Rey</t>
  </si>
  <si>
    <t>Active DM</t>
  </si>
  <si>
    <t>(787)963-000</t>
  </si>
  <si>
    <t>(787) 625-6000</t>
  </si>
  <si>
    <t>Administra-dora</t>
  </si>
  <si>
    <t>Controller</t>
  </si>
  <si>
    <t>Carr. 101 Km. 18.1</t>
  </si>
  <si>
    <t>Srta.</t>
  </si>
  <si>
    <t>P.O. Box 5103 PMB 83</t>
  </si>
  <si>
    <t>Carlo</t>
  </si>
  <si>
    <t>Paolo</t>
  </si>
  <si>
    <t>Rovoletto</t>
  </si>
  <si>
    <t>Casiano</t>
  </si>
  <si>
    <t>Arnold</t>
  </si>
  <si>
    <t>Punta Boriquen Resort</t>
  </si>
  <si>
    <t xml:space="preserve">#304 </t>
  </si>
  <si>
    <t>La Parguera</t>
  </si>
  <si>
    <t xml:space="preserve">Enid </t>
  </si>
  <si>
    <t>(787)372-3256</t>
  </si>
  <si>
    <t>Carr. 701 Final</t>
  </si>
  <si>
    <t>Calle Chapin</t>
  </si>
  <si>
    <t>Salinas</t>
  </si>
  <si>
    <t>Julian</t>
  </si>
  <si>
    <t>Hernandez</t>
  </si>
  <si>
    <t>Playita Final</t>
  </si>
  <si>
    <t>Javier</t>
  </si>
  <si>
    <t>Hospederías Endosadas - Porta Cordillera</t>
  </si>
  <si>
    <t>Total habitaciones de hoteles</t>
  </si>
  <si>
    <t>Total de hoteles</t>
  </si>
  <si>
    <t xml:space="preserve">Paradores </t>
  </si>
  <si>
    <t>Paradores Endosadas en la Región Este</t>
  </si>
  <si>
    <t>Parador Guanica 1929</t>
  </si>
  <si>
    <t>Bo. Ensenada Int. 3116 Km 2.5</t>
  </si>
  <si>
    <t>Maria del M.</t>
  </si>
  <si>
    <t xml:space="preserve"> Hospederías Endosadas - Porta Cordillera </t>
  </si>
  <si>
    <t>Total habitaciones de Paradores</t>
  </si>
  <si>
    <t>Total de Paradores</t>
  </si>
  <si>
    <t>Guest Houses</t>
  </si>
  <si>
    <r>
      <rPr>
        <b/>
        <i/>
        <sz val="10"/>
        <rFont val="Calibri"/>
        <family val="2"/>
      </rPr>
      <t>Guest Houses</t>
    </r>
    <r>
      <rPr>
        <b/>
        <sz val="10"/>
        <rFont val="Calibri"/>
        <family val="2"/>
      </rPr>
      <t xml:space="preserve"> Endosados en la Región Este</t>
    </r>
  </si>
  <si>
    <t>Casa  Amistad</t>
  </si>
  <si>
    <t>#27  Benitez Castaño Street</t>
  </si>
  <si>
    <t>Robin</t>
  </si>
  <si>
    <t>Shepherd</t>
  </si>
  <si>
    <t>Martin</t>
  </si>
  <si>
    <t>Zachary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</si>
  <si>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el Area Metro</t>
    </r>
  </si>
  <si>
    <t xml:space="preserve">Freddy Francisco </t>
  </si>
  <si>
    <t xml:space="preserve"> #2011Calle McLeary </t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</si>
  <si>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en Porta del Sol (Oeste)</t>
    </r>
  </si>
  <si>
    <r>
      <rPr>
        <b/>
        <i/>
        <sz val="10"/>
        <color indexed="8"/>
        <rFont val="Calibri"/>
        <family val="2"/>
      </rPr>
      <t>Guest Houses</t>
    </r>
    <r>
      <rPr>
        <b/>
        <sz val="10"/>
        <color indexed="8"/>
        <rFont val="Calibri"/>
        <family val="2"/>
      </rPr>
      <t xml:space="preserve"> Endosados - Porta Cordillera </t>
    </r>
  </si>
  <si>
    <t>Carr. 719 Km 1.0 Bo. Hoyo Honda</t>
  </si>
  <si>
    <t xml:space="preserve">José L. </t>
  </si>
  <si>
    <r>
      <rPr>
        <b/>
        <sz val="10"/>
        <rFont val="Calibri"/>
        <family val="2"/>
      </rPr>
      <t>Total habitaciones en</t>
    </r>
    <r>
      <rPr>
        <sz val="10"/>
        <rFont val="Calibri"/>
        <family val="2"/>
      </rPr>
      <t xml:space="preserve"> </t>
    </r>
    <r>
      <rPr>
        <b/>
        <i/>
        <sz val="10"/>
        <rFont val="Calibri"/>
        <family val="2"/>
      </rPr>
      <t>Guest Houses</t>
    </r>
  </si>
  <si>
    <r>
      <t xml:space="preserve">Total de </t>
    </r>
    <r>
      <rPr>
        <b/>
        <i/>
        <sz val="10"/>
        <rFont val="Calibri"/>
        <family val="2"/>
      </rPr>
      <t>Guest Houses</t>
    </r>
  </si>
  <si>
    <t>Condo-Hoteles</t>
  </si>
  <si>
    <t>Condo-Hoteles Endosadas en Porta Atlántico (Norte)</t>
  </si>
  <si>
    <t xml:space="preserve">202 Calle Dorado del Mar Blvd., </t>
  </si>
  <si>
    <t xml:space="preserve"> Urb. Dorado del Mar</t>
  </si>
  <si>
    <t>Condo-Hoteles Endosados en Porta del Sol (Oeste)</t>
  </si>
  <si>
    <t>Total habitaciones en Condo-Hoteles</t>
  </si>
  <si>
    <t>Total de Condo-Hoteles</t>
  </si>
  <si>
    <t>Resorts</t>
  </si>
  <si>
    <r>
      <rPr>
        <b/>
        <i/>
        <sz val="10"/>
        <rFont val="Calibri"/>
        <family val="2"/>
      </rPr>
      <t>Resorts</t>
    </r>
    <r>
      <rPr>
        <b/>
        <sz val="10"/>
        <rFont val="Calibri"/>
        <family val="2"/>
      </rPr>
      <t xml:space="preserve"> Endosados en la Región Este</t>
    </r>
  </si>
  <si>
    <t>Carr. #3</t>
  </si>
  <si>
    <t>Carr. 909 Km 3.25 170 Candelero Drive</t>
  </si>
  <si>
    <r>
      <rPr>
        <b/>
        <i/>
        <sz val="10"/>
        <color indexed="8"/>
        <rFont val="Calibri"/>
        <family val="2"/>
      </rPr>
      <t>Resorts</t>
    </r>
    <r>
      <rPr>
        <b/>
        <sz val="10"/>
        <color indexed="8"/>
        <rFont val="Calibri"/>
        <family val="2"/>
      </rPr>
      <t xml:space="preserve"> Endosadas en Porta Atlántico (Norte)</t>
    </r>
  </si>
  <si>
    <r>
      <t xml:space="preserve">Total habitaciones en </t>
    </r>
    <r>
      <rPr>
        <b/>
        <i/>
        <sz val="10"/>
        <rFont val="Calibri"/>
        <family val="2"/>
      </rPr>
      <t>Resorts</t>
    </r>
  </si>
  <si>
    <r>
      <t xml:space="preserve">Total de </t>
    </r>
    <r>
      <rPr>
        <b/>
        <i/>
        <sz val="10"/>
        <rFont val="Calibri"/>
        <family val="2"/>
      </rPr>
      <t>Resorts</t>
    </r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</si>
  <si>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Región Este</t>
    </r>
  </si>
  <si>
    <t xml:space="preserve">Carr. 968 </t>
  </si>
  <si>
    <t>(787)800-600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</si>
  <si>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Endosadas en Porta Atlántico (Norte)</t>
    </r>
  </si>
  <si>
    <t>Jon</t>
  </si>
  <si>
    <t>Dindo</t>
  </si>
  <si>
    <r>
      <rPr>
        <b/>
        <i/>
        <sz val="10"/>
        <color indexed="8"/>
        <rFont val="Calibri"/>
        <family val="2"/>
      </rPr>
      <t>Time Sharing</t>
    </r>
    <r>
      <rPr>
        <b/>
        <sz val="10"/>
        <color indexed="8"/>
        <rFont val="Calibri"/>
        <family val="2"/>
      </rPr>
      <t xml:space="preserve"> Endosados en Porta del Sol (Oeste)</t>
    </r>
  </si>
  <si>
    <r>
      <t xml:space="preserve">Total Habitaciones en </t>
    </r>
    <r>
      <rPr>
        <b/>
        <i/>
        <sz val="10"/>
        <rFont val="Calibri"/>
        <family val="2"/>
      </rPr>
      <t>Time Share</t>
    </r>
  </si>
  <si>
    <r>
      <t xml:space="preserve">Total de </t>
    </r>
    <r>
      <rPr>
        <b/>
        <i/>
        <sz val="10"/>
        <rFont val="Calibri"/>
        <family val="2"/>
      </rPr>
      <t>Time Share</t>
    </r>
  </si>
  <si>
    <t>Bed &amp; Breakfast</t>
  </si>
  <si>
    <t>B&amp;B Endosados en la Región Este</t>
  </si>
  <si>
    <t xml:space="preserve">Carla </t>
  </si>
  <si>
    <t xml:space="preserve">Carr PR 186 Km 22.1 El Verde Homes Caribe St. </t>
  </si>
  <si>
    <t>Lote 19 Bo. Jimenez Rio Grande</t>
  </si>
  <si>
    <t>William &amp; Mrs. Laurie Rene</t>
  </si>
  <si>
    <t>B&amp;B Endosados en el Area Metro</t>
  </si>
  <si>
    <t>B&amp;B Endosados en el Area Norte</t>
  </si>
  <si>
    <t xml:space="preserve">Vega Baja </t>
  </si>
  <si>
    <t>Orlando</t>
  </si>
  <si>
    <t>B&amp;B Endosados en Porta del Sol (Oeste)</t>
  </si>
  <si>
    <t>Casa Campo Bed &amp; Breakfast</t>
  </si>
  <si>
    <t>Carr. PR 111 Km 15.4</t>
  </si>
  <si>
    <t>Urb. Pozas Hill</t>
  </si>
  <si>
    <t xml:space="preserve">William </t>
  </si>
  <si>
    <t>Calle Sr. Santiago Vive #70</t>
  </si>
  <si>
    <t xml:space="preserve">Linares </t>
  </si>
  <si>
    <t>Total habitaciones B&amp;B</t>
  </si>
  <si>
    <t>Total de B&amp;B</t>
  </si>
  <si>
    <t>Posadas</t>
  </si>
  <si>
    <t>Posadas Endosadas en el Area Metro</t>
  </si>
  <si>
    <t>Raúl E.</t>
  </si>
  <si>
    <t>Posadas Endosadas en Porta del Sol (Oeste)</t>
  </si>
  <si>
    <t>Total habitaciones en Posadas</t>
  </si>
  <si>
    <t>Total de Posadas</t>
  </si>
  <si>
    <t>Hosteles</t>
  </si>
  <si>
    <t>Hosteles Endosados en el Area Metro</t>
  </si>
  <si>
    <t>#1507 Calle Loíza Suite 2B &amp; 3B</t>
  </si>
  <si>
    <t>Jerry</t>
  </si>
  <si>
    <t>(787)233-8770</t>
  </si>
  <si>
    <t>Tyron</t>
  </si>
  <si>
    <t>Hosteles Endosados Porta del Sol (Oeste)</t>
  </si>
  <si>
    <t>Carr. #303 KM 11.3</t>
  </si>
  <si>
    <t xml:space="preserve">Bo. Llanos Costa Camino </t>
  </si>
  <si>
    <t>Albertp</t>
  </si>
  <si>
    <t>Exclusion Date</t>
  </si>
  <si>
    <t>Reason</t>
  </si>
  <si>
    <t>Mare St. Clair Collection Hotel</t>
  </si>
  <si>
    <t>Temporary - Remodelations</t>
  </si>
  <si>
    <t>Ave. Isla Verde #6165</t>
  </si>
  <si>
    <t xml:space="preserve">Richard </t>
  </si>
  <si>
    <t>St. Clair</t>
  </si>
  <si>
    <t>787-791-5151</t>
  </si>
  <si>
    <t>info@marestclair.com</t>
  </si>
  <si>
    <t>San Juan Water and Water Club Hotel</t>
  </si>
  <si>
    <t>1/19/2022(notified Feb 3, 2022)</t>
  </si>
  <si>
    <t>Change of  owner</t>
  </si>
  <si>
    <t>#2 Jose M. Tartak St</t>
  </si>
  <si>
    <t>GM</t>
  </si>
  <si>
    <t>Bertran</t>
  </si>
  <si>
    <t>4000 Ave. Pedro Albizu Campos</t>
  </si>
  <si>
    <t>olga@viascarrental.com;maria@villadelsolpr.com</t>
  </si>
  <si>
    <t>Carmen de los A.</t>
  </si>
  <si>
    <t>cmaldonado@park-royalhotels.com</t>
  </si>
  <si>
    <t>Vega</t>
  </si>
  <si>
    <t>4000 Ave. Pedro Albizu  Campos</t>
  </si>
  <si>
    <t xml:space="preserve">Preparado por: MARILÍ ROSARIO - DIRECTORA AUXILIAR CALIDAD TURÍSTICA Y ASUNTOS EDUCATIVOS </t>
  </si>
  <si>
    <t xml:space="preserve">Preparado por: MARILÍ ROSARIO - CALIDAD TURÍSTICA Y ASUNTOS EDUCATIVOS </t>
  </si>
  <si>
    <t xml:space="preserve">Propiedades Endosadas con Casino </t>
  </si>
  <si>
    <r>
      <t xml:space="preserve">Reporte Habitaciones Excluídas - </t>
    </r>
    <r>
      <rPr>
        <b/>
        <sz val="14"/>
        <color rgb="FFFF0000"/>
        <rFont val="Calibri"/>
        <family val="2"/>
        <scheme val="minor"/>
      </rPr>
      <t>Febrero 2022</t>
    </r>
  </si>
  <si>
    <t>(939) 242-0749</t>
  </si>
  <si>
    <t>Hc- 04 Box 2900</t>
  </si>
  <si>
    <t>albert@condadooc.com</t>
  </si>
  <si>
    <t xml:space="preserve">Albert </t>
  </si>
  <si>
    <t>Charbonneau</t>
  </si>
  <si>
    <t>jslim@elconresort.com</t>
  </si>
  <si>
    <t xml:space="preserve">Jack </t>
  </si>
  <si>
    <t>Slim</t>
  </si>
  <si>
    <t>ana.henriques@ritzcarlton.com</t>
  </si>
  <si>
    <t xml:space="preserve">Ana </t>
  </si>
  <si>
    <t>Henriques</t>
  </si>
  <si>
    <t>Ana</t>
  </si>
  <si>
    <t xml:space="preserve"> Henriques</t>
  </si>
  <si>
    <t>Jack</t>
  </si>
  <si>
    <t xml:space="preserve"> info@quecheverepr.com</t>
  </si>
  <si>
    <t>787-600-7706</t>
  </si>
  <si>
    <t xml:space="preserve">Héctor </t>
  </si>
  <si>
    <t xml:space="preserve">Quiñonez  </t>
  </si>
  <si>
    <t>om@orccorp.com</t>
  </si>
  <si>
    <t>Quiñonez</t>
  </si>
  <si>
    <t xml:space="preserve">Vélez  </t>
  </si>
  <si>
    <t>roberto@sebelen.com</t>
  </si>
  <si>
    <t>areciboturismomun@gmail.com;  jlgson@hotmail.com;</t>
  </si>
  <si>
    <t xml:space="preserve">swtourismpr@gmail.com </t>
  </si>
  <si>
    <t>reservation@olvhotel.com</t>
  </si>
  <si>
    <t xml:space="preserve"> Gerente General</t>
  </si>
  <si>
    <t>dthotelsmanager@gmail.com</t>
  </si>
  <si>
    <t xml:space="preserve">Rabin 
</t>
  </si>
  <si>
    <t xml:space="preserve">Ortiz </t>
  </si>
  <si>
    <t>Hotel Mayagüez Plaza - SureStay Collection by Best Western</t>
  </si>
  <si>
    <t xml:space="preserve">Mayagüez Holiday Inn Tropical Casino </t>
  </si>
  <si>
    <t>Mayagüez Resort &amp; Casino</t>
  </si>
  <si>
    <t>Calle Ceti #260 Villa Los Pesacadores</t>
  </si>
  <si>
    <t>Richard</t>
  </si>
  <si>
    <t xml:space="preserve"> Beiner</t>
  </si>
  <si>
    <t xml:space="preserve">Gerente </t>
  </si>
  <si>
    <t>Beiner</t>
  </si>
  <si>
    <t xml:space="preserve">5961 Ave. Isla Verde </t>
  </si>
  <si>
    <t>Calle 2 B-12</t>
  </si>
  <si>
    <t>Cupey Gardens</t>
  </si>
  <si>
    <t>Ave. Isla Verde 6063</t>
  </si>
  <si>
    <t>00979-5706</t>
  </si>
  <si>
    <t>www.condadooceanclub.com</t>
  </si>
  <si>
    <t xml:space="preserve">1045 Ave. Ashford </t>
  </si>
  <si>
    <t>PO Box 9020200</t>
  </si>
  <si>
    <t>#1 Calle Vending</t>
  </si>
  <si>
    <t xml:space="preserve">San Juan </t>
  </si>
  <si>
    <t>PO Box 9021048</t>
  </si>
  <si>
    <t>00902-1048</t>
  </si>
  <si>
    <t>250 Convention Blvd. Box 2</t>
  </si>
  <si>
    <t>PO Box 2380</t>
  </si>
  <si>
    <t xml:space="preserve">Guayanbo </t>
  </si>
  <si>
    <t>50 Club Cala Drive</t>
  </si>
  <si>
    <t xml:space="preserve">Humacao </t>
  </si>
  <si>
    <t xml:space="preserve">170 Candelero Drive </t>
  </si>
  <si>
    <t>Palmas del Mar</t>
  </si>
  <si>
    <t>PO Box 1803</t>
  </si>
  <si>
    <t>PO Box 175</t>
  </si>
  <si>
    <t>200 Coco Beach Blvd.</t>
  </si>
  <si>
    <t>27 Calle Benítez Castaño</t>
  </si>
  <si>
    <t>Calle Julián Sánchez #158</t>
  </si>
  <si>
    <t>90 Wing Road Ramey</t>
  </si>
  <si>
    <t xml:space="preserve">PO Box 498 </t>
  </si>
  <si>
    <t>PO Box 1385</t>
  </si>
  <si>
    <t xml:space="preserve">PO Box 116 </t>
  </si>
  <si>
    <t>Ensenada</t>
  </si>
  <si>
    <t>HC-01 Box 4948</t>
  </si>
  <si>
    <t xml:space="preserve">Lajas </t>
  </si>
  <si>
    <t>PO Box 3180</t>
  </si>
  <si>
    <t>#70 Dr. Veve</t>
  </si>
  <si>
    <t>HC-05 Box 54752</t>
  </si>
  <si>
    <t>PR 701 Final Calle Chapín G-8</t>
  </si>
  <si>
    <t>Bo. Playita Final 296</t>
  </si>
  <si>
    <t>Carr. #2 Avenida Santiago de los Caballeros</t>
  </si>
  <si>
    <t xml:space="preserve">Ponce </t>
  </si>
  <si>
    <t>#76 Ave. Condado</t>
  </si>
  <si>
    <t>2011Calle Mcleary</t>
  </si>
  <si>
    <t>Urb. Vista Alegre 1629 Paseo La Colonia</t>
  </si>
  <si>
    <t>Ave Wilson 1310</t>
  </si>
  <si>
    <t xml:space="preserve">San Juan, PR </t>
  </si>
  <si>
    <t xml:space="preserve">2062 Calle Loíza </t>
  </si>
  <si>
    <t>San Juan, PR</t>
  </si>
  <si>
    <t>zandra.segarra@wyndhamriomar.com</t>
  </si>
  <si>
    <t>6000 Rio Mar Blvd.</t>
  </si>
  <si>
    <t xml:space="preserve">P.O. Box 16472
</t>
  </si>
  <si>
    <t>00908-6472</t>
  </si>
  <si>
    <t>17 Cll Muñoz Rivera</t>
  </si>
  <si>
    <t xml:space="preserve">Rincón </t>
  </si>
  <si>
    <t xml:space="preserve">54 Luis Muños Rivera Ave. </t>
  </si>
  <si>
    <t>Luis</t>
  </si>
  <si>
    <t>Perez</t>
  </si>
  <si>
    <t xml:space="preserve">Gerente General </t>
  </si>
  <si>
    <t xml:space="preserve">info@elsangeronimohotel.com </t>
  </si>
  <si>
    <t>(787) 565-9895</t>
  </si>
  <si>
    <t>(787) 851-7110</t>
  </si>
  <si>
    <t>(404) 822-4442</t>
  </si>
  <si>
    <t>(787) 851-3869</t>
  </si>
  <si>
    <t>(787) 821-0099</t>
  </si>
  <si>
    <t>(787) 899-6633</t>
  </si>
  <si>
    <t>(787) 899-4565</t>
  </si>
  <si>
    <t>(787) 823-6452</t>
  </si>
  <si>
    <t>(787) 476-1027</t>
  </si>
  <si>
    <t>(787) 600-7706</t>
  </si>
  <si>
    <t>(787) 232-2038    (787) 280-8638</t>
  </si>
  <si>
    <t>(787) 705-9197</t>
  </si>
  <si>
    <t>(787) 824-2270</t>
  </si>
  <si>
    <t>(787) 861-7080</t>
  </si>
  <si>
    <t>(787) 890-9000</t>
  </si>
  <si>
    <t>(787) 222-6681</t>
  </si>
  <si>
    <t>(787) 890-0997</t>
  </si>
  <si>
    <t>(787) 306-2690</t>
  </si>
  <si>
    <t>(787) 981-6335</t>
  </si>
  <si>
    <t>(787) 800-6000</t>
  </si>
  <si>
    <t>(787) 657-1051</t>
  </si>
  <si>
    <t>(787) 247-1017</t>
  </si>
  <si>
    <t>(787) 435-4590</t>
  </si>
  <si>
    <t>(787) 930-4455</t>
  </si>
  <si>
    <t>(787) 410-2281/(787) 585-7010</t>
  </si>
  <si>
    <t>(787) 534-8272</t>
  </si>
  <si>
    <t>(787) 285-5555</t>
  </si>
  <si>
    <t>(787) 247-7979</t>
  </si>
  <si>
    <t>(787) 936-2500</t>
  </si>
  <si>
    <t>(787) 425-0164</t>
  </si>
  <si>
    <t>(787) 425-0300</t>
  </si>
  <si>
    <t>(787) 309-3373</t>
  </si>
  <si>
    <t>(787) 918-2742</t>
  </si>
  <si>
    <t>(787) 426-2616</t>
  </si>
  <si>
    <t>(787) 963-0000</t>
  </si>
  <si>
    <t>(787) 721-6900</t>
  </si>
  <si>
    <t>(787) 367-0636</t>
  </si>
  <si>
    <t>(787) 827-7280</t>
  </si>
  <si>
    <t>(787) 520-8854</t>
  </si>
  <si>
    <t>(787) 470-2338</t>
  </si>
  <si>
    <t>(787) 721-1515</t>
  </si>
  <si>
    <t>(787) 705-9994</t>
  </si>
  <si>
    <t>(844) 468-3577</t>
  </si>
  <si>
    <t>(787) 791-1000</t>
  </si>
  <si>
    <t>(787) 460-3388</t>
  </si>
  <si>
    <t>(787) 791-6100</t>
  </si>
  <si>
    <t>580 Ave. Manuel Fernández Juncos</t>
  </si>
  <si>
    <t xml:space="preserve">P.O. Box 2081
</t>
  </si>
  <si>
    <t>Reporte Habitaciones Endosadas - Con Coordenadas</t>
  </si>
  <si>
    <t>N/A MAYO</t>
  </si>
  <si>
    <t>San Juan Water &amp; Beach Club Hotel</t>
  </si>
  <si>
    <t xml:space="preserve"> #2 José M. Tartak Street</t>
  </si>
  <si>
    <t xml:space="preserve">www.waterbeachhotel.com </t>
  </si>
  <si>
    <t>#2 Jose M.Tartak St.</t>
  </si>
  <si>
    <t>fremiot@airedeolive.com</t>
  </si>
  <si>
    <t>Fremiot</t>
  </si>
  <si>
    <t>Santiago</t>
  </si>
  <si>
    <t>Reporte Habitaciones Endosadas - JUNIO 2022</t>
  </si>
  <si>
    <t>aarroyo@elconvento.com</t>
  </si>
  <si>
    <t>Burgos</t>
  </si>
  <si>
    <t>Ave. Trio Vegabajeño  Urb. Vista Verde</t>
  </si>
  <si>
    <t xml:space="preserve">Bo. Pugnado Auera </t>
  </si>
  <si>
    <t>info@hixislandhouse.com</t>
  </si>
  <si>
    <t xml:space="preserve">Hotel Palacio Provincial </t>
  </si>
  <si>
    <t>Rd. #2 Km 228.9, Ponce</t>
  </si>
  <si>
    <t>4000 Ave. Pedro Albizu Campos, Aguadilla</t>
  </si>
  <si>
    <t>Distrito de Convenciones #300, Convention Boulevard, San Juan</t>
  </si>
  <si>
    <t>(787) 609-5888</t>
  </si>
  <si>
    <t xml:space="preserve">Carr. 300 Km 2.3 Bo. Llanos Tuna Sec. Capilla 
</t>
  </si>
  <si>
    <t>Embassy Suites Dorado del Mar Beach</t>
  </si>
  <si>
    <t>787-626-1100</t>
  </si>
  <si>
    <t>787- 410-2281       787-585-7010</t>
  </si>
  <si>
    <t>787-425-0164</t>
  </si>
  <si>
    <t>404-822-4442</t>
  </si>
  <si>
    <t>787-861-7080</t>
  </si>
  <si>
    <t>787-882-8000</t>
  </si>
  <si>
    <t>Urb. Hyde Park,109 Avenida Universidad,SJ</t>
  </si>
  <si>
    <t>787-688-5818</t>
  </si>
  <si>
    <t>#103 Calle San Francisco, SJ</t>
  </si>
  <si>
    <t>Carr. 2, Bo. Coto Norte, Manatí</t>
  </si>
  <si>
    <t>Hyatt House San Juan</t>
  </si>
  <si>
    <t>Hyatt Place San Juan</t>
  </si>
  <si>
    <t>787-721-3000</t>
  </si>
  <si>
    <t>Calle La Boca #2 Bo. Pueblo, Luquillo</t>
  </si>
  <si>
    <t>787-534-8272</t>
  </si>
  <si>
    <t>787-721-9010</t>
  </si>
  <si>
    <t>Hotel Hacienda El Jibarito</t>
  </si>
  <si>
    <t>787-477-8360</t>
  </si>
  <si>
    <t>787-253-9000</t>
  </si>
  <si>
    <t>787-253-2329</t>
  </si>
  <si>
    <t xml:space="preserve"> #2 José M. Tartak Street, Isla Verde SJ</t>
  </si>
  <si>
    <t>75 Calle Villa, Ponce</t>
  </si>
  <si>
    <r>
      <t>HOSPEDERÍAS "PET FRIENDLY"</t>
    </r>
    <r>
      <rPr>
        <b/>
        <sz val="16"/>
        <color rgb="FFFF0000"/>
        <rFont val="Arial"/>
        <family val="2"/>
      </rPr>
      <t xml:space="preserve">        </t>
    </r>
    <r>
      <rPr>
        <b/>
        <sz val="16"/>
        <color rgb="FFFFC000"/>
        <rFont val="Arial"/>
        <family val="2"/>
      </rPr>
      <t xml:space="preserve">                                                       </t>
    </r>
    <r>
      <rPr>
        <b/>
        <sz val="12"/>
        <color rgb="FFFF0000"/>
        <rFont val="Arial"/>
        <family val="2"/>
      </rPr>
      <t xml:space="preserve"> *</t>
    </r>
    <r>
      <rPr>
        <sz val="12"/>
        <rFont val="Arial"/>
        <family val="2"/>
      </rPr>
      <t>Se requiere comunicarse de antemano con la hospedería y corroborrar restricciones, politica de mascostas y posibles cargos adicionales</t>
    </r>
    <r>
      <rPr>
        <b/>
        <sz val="12"/>
        <rFont val="Arial"/>
        <family val="2"/>
      </rPr>
      <t>.</t>
    </r>
    <r>
      <rPr>
        <b/>
        <sz val="12"/>
        <color rgb="FFFF0000"/>
        <rFont val="Arial"/>
        <family val="2"/>
      </rPr>
      <t xml:space="preserve"> * </t>
    </r>
  </si>
  <si>
    <t xml:space="preserve">Preparado por: MARILÍ ROSARIO - DIRECTORA AUXILIAR                                                                                 CALIDAD TURÍSTICA Y ASUNTOS EDUCATIVOS </t>
  </si>
  <si>
    <t>INCLUSION San Juan Water and Beach Club Hotel</t>
  </si>
  <si>
    <t xml:space="preserve">JUNIO 3/2022 </t>
  </si>
  <si>
    <t>julio/1/2022</t>
  </si>
  <si>
    <t>(787) 463-9989</t>
  </si>
  <si>
    <t xml:space="preserve">Yvette </t>
  </si>
  <si>
    <t xml:space="preserve">Nevares </t>
  </si>
  <si>
    <t>Calle Villa #122 C, Ponce</t>
  </si>
  <si>
    <t>787-844-3255</t>
  </si>
  <si>
    <t>Dorado Beach - A Ritz Carlton Reserve</t>
  </si>
  <si>
    <t>Cambio de nombre Beside the Pointe on the Beach  a Tamboo Hotel &amp; Restaurant</t>
  </si>
  <si>
    <t xml:space="preserve">JUNIO 29/2022 </t>
  </si>
  <si>
    <t>200 Coco Beach Boulevard, Río Grande</t>
  </si>
  <si>
    <t>787-657-1051</t>
  </si>
  <si>
    <t xml:space="preserve">El Fortin St. Sector Fuerte, Vieques </t>
  </si>
  <si>
    <t>Carr.  445 Km. 6.5 Bo. Saltos, San Sebastián</t>
  </si>
  <si>
    <t>6000 Blvd. Río Mar, Río Grande</t>
  </si>
  <si>
    <t>Carr. 996 km 4.2 Bo. Esperanza, Vieques</t>
  </si>
  <si>
    <t>Carr. 191 Km 22 Bo. Cubuy, Naguabo</t>
  </si>
  <si>
    <t>KM 1.9 Bo. Emajagua, Maunabo</t>
  </si>
  <si>
    <t>Carr. 187 km 4.2, Rio Grande</t>
  </si>
  <si>
    <t>Carr.#3 Km. 24.9,  Río Grande</t>
  </si>
  <si>
    <t>Carr. 300 Km 2.3 Bo. Llanos Tuna Sec. Capilla, Cabo Rojo</t>
  </si>
  <si>
    <t>Carr. 101 Km 18.1 Boqueron, Cabo Rojo</t>
  </si>
  <si>
    <t>Carr. 165 at km. 27.5, Toa Baja</t>
  </si>
  <si>
    <t>76 Avenida Condado, SJ</t>
  </si>
  <si>
    <t>6063 Ave. Isla Verde, Carolina</t>
  </si>
  <si>
    <t>1369 Ashford Ave. Condado, San Juan</t>
  </si>
  <si>
    <t>Aeropuerto Internacional Luis Muñoz Marín 2do piso, Carolina</t>
  </si>
  <si>
    <t>8020 Calle José M Tartak Isla Verde, Carolina</t>
  </si>
  <si>
    <t>999 Ave. Ashford Condado, SJ</t>
  </si>
  <si>
    <t>I Calle Tapia, Ocean Park, SJ</t>
  </si>
  <si>
    <t>1055 Ave. Ashford Condado, SJ</t>
  </si>
  <si>
    <t>53 Calle Taft Condado, SJ</t>
  </si>
  <si>
    <t>580 Avenida Fernández Juncos, SJ</t>
  </si>
  <si>
    <t xml:space="preserve">100 Cristo St., Old San Juan  </t>
  </si>
  <si>
    <t>Calle San Jose 106 Esq. Calle Luna, San Juan</t>
  </si>
  <si>
    <t>#100 Dorado Beach Drive, Dorado</t>
  </si>
  <si>
    <t>201 Calle Dorado del Mar Blvd., Dorado</t>
  </si>
  <si>
    <t>Carr.4466 km. 1.9, Isabela</t>
  </si>
  <si>
    <t>2734 Calle 8, Rincón</t>
  </si>
  <si>
    <t>Carr.115 km 12.2, Rincón</t>
  </si>
  <si>
    <t xml:space="preserve">67 Mckinley St., Mayaguez </t>
  </si>
  <si>
    <t>office@visittamboo.com</t>
  </si>
  <si>
    <t>752 Fernández Juncos, SJ</t>
  </si>
  <si>
    <t>787-998-1176</t>
  </si>
  <si>
    <t>Tamboo Hotel &amp; Restaurante</t>
  </si>
  <si>
    <t>Doubletree by Hilton San Juan</t>
  </si>
  <si>
    <t xml:space="preserve">105 de Diego Avenue, San Juan, </t>
  </si>
  <si>
    <t xml:space="preserve">787-721-1200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</si>
</sst>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000"/>
    <numFmt numFmtId="165" formatCode="[&lt;=9999999]###\-####;\(###\)\ ###\-####"/>
    <numFmt numFmtId="166" formatCode="00000\-0000"/>
  </numFmts>
  <fonts count="49" x14ac:knownFonts="1">
    <font>
      <sz val="11"/>
      <color theme="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6"/>
      <color theme="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8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14"/>
      <color rgb="FF00B0F0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name val="Calibri"/>
      <family val="2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Arial"/>
      <family val="2"/>
    </font>
    <font>
      <b/>
      <sz val="16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0"/>
      <color indexed="8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rgb="FF0066FF"/>
      <name val="Calibri"/>
      <family val="2"/>
      <scheme val="minor"/>
    </font>
    <font>
      <b/>
      <sz val="9"/>
      <color rgb="FF00B05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8"/>
      <color rgb="FF00B050"/>
      <name val="Calibri"/>
      <family val="2"/>
      <scheme val="minor"/>
    </font>
    <font>
      <b/>
      <sz val="8"/>
      <color rgb="FF0070C0"/>
      <name val="Calibri"/>
      <family val="2"/>
      <scheme val="minor"/>
    </font>
    <font>
      <b/>
      <sz val="10"/>
      <name val="Arial"/>
      <family val="2"/>
    </font>
    <font>
      <b/>
      <i/>
      <sz val="10"/>
      <name val="Calibri"/>
      <family val="2"/>
    </font>
    <font>
      <b/>
      <sz val="10"/>
      <name val="Calibri"/>
      <family val="2"/>
    </font>
    <font>
      <b/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name val="Calibri"/>
      <family val="2"/>
    </font>
    <font>
      <sz val="10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rgb="FFFF0000"/>
      <name val="Arial"/>
      <family val="2"/>
    </font>
    <font>
      <b/>
      <sz val="14"/>
      <name val="Arial"/>
      <family val="2"/>
    </font>
    <font>
      <sz val="14"/>
      <color theme="1"/>
      <name val="Calibri"/>
      <family val="2"/>
      <scheme val="minor"/>
    </font>
    <font>
      <sz val="11"/>
      <color indexed="8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6"/>
      <color rgb="FFFFC000"/>
      <name val="Arial"/>
      <family val="2"/>
    </font>
    <font>
      <b/>
      <sz val="16"/>
      <color rgb="FFFF0000"/>
      <name val="Arial"/>
      <family val="2"/>
    </font>
    <font>
      <sz val="12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gray125">
        <bgColor rgb="FFFF0000"/>
      </patternFill>
    </fill>
  </fills>
  <borders count="5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579">
    <xf numFmtId="0" fontId="0" fillId="0" borderId="0" xfId="0"/>
    <xf numFmtId="0" fontId="4" fillId="0" borderId="0" xfId="0" applyFont="1" applyAlignment="1">
      <alignment wrapText="1"/>
    </xf>
    <xf numFmtId="0" fontId="5" fillId="0" borderId="5" xfId="0" applyFont="1" applyBorder="1" applyAlignment="1">
      <alignment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right" vertical="center" wrapText="1"/>
    </xf>
    <xf numFmtId="0" fontId="8" fillId="3" borderId="12" xfId="0" applyFont="1" applyFill="1" applyBorder="1" applyAlignment="1">
      <alignment vertical="top" wrapText="1"/>
    </xf>
    <xf numFmtId="0" fontId="8" fillId="3" borderId="13" xfId="0" applyFont="1" applyFill="1" applyBorder="1" applyAlignment="1">
      <alignment vertical="top" wrapText="1"/>
    </xf>
    <xf numFmtId="0" fontId="8" fillId="3" borderId="14" xfId="0" applyFont="1" applyFill="1" applyBorder="1" applyAlignment="1">
      <alignment vertical="top" wrapText="1"/>
    </xf>
    <xf numFmtId="0" fontId="9" fillId="4" borderId="15" xfId="0" applyFont="1" applyFill="1" applyBorder="1" applyAlignment="1">
      <alignment horizontal="right" vertical="center" wrapText="1"/>
    </xf>
    <xf numFmtId="0" fontId="9" fillId="4" borderId="16" xfId="0" applyFont="1" applyFill="1" applyBorder="1" applyAlignment="1">
      <alignment horizontal="left" vertical="center" wrapText="1"/>
    </xf>
    <xf numFmtId="164" fontId="9" fillId="4" borderId="16" xfId="0" applyNumberFormat="1" applyFont="1" applyFill="1" applyBorder="1" applyAlignment="1">
      <alignment horizontal="left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0" fillId="3" borderId="16" xfId="0" applyFont="1" applyFill="1" applyBorder="1" applyAlignment="1">
      <alignment horizontal="center" vertical="center" wrapText="1"/>
    </xf>
    <xf numFmtId="165" fontId="9" fillId="4" borderId="16" xfId="0" applyNumberFormat="1" applyFont="1" applyFill="1" applyBorder="1" applyAlignment="1">
      <alignment horizontal="left" vertical="center" wrapText="1"/>
    </xf>
    <xf numFmtId="165" fontId="3" fillId="4" borderId="16" xfId="2" applyNumberFormat="1" applyFill="1" applyBorder="1" applyAlignment="1">
      <alignment vertical="center" wrapText="1"/>
    </xf>
    <xf numFmtId="0" fontId="3" fillId="4" borderId="16" xfId="2" applyFill="1" applyBorder="1" applyAlignment="1">
      <alignment horizontal="left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9" fillId="5" borderId="15" xfId="0" applyFont="1" applyFill="1" applyBorder="1" applyAlignment="1">
      <alignment horizontal="right" vertical="center" wrapText="1"/>
    </xf>
    <xf numFmtId="0" fontId="9" fillId="4" borderId="18" xfId="0" applyFont="1" applyFill="1" applyBorder="1" applyAlignment="1">
      <alignment horizontal="left" vertical="center" wrapText="1"/>
    </xf>
    <xf numFmtId="164" fontId="9" fillId="4" borderId="18" xfId="0" applyNumberFormat="1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center" vertical="center" wrapText="1"/>
    </xf>
    <xf numFmtId="1" fontId="10" fillId="3" borderId="18" xfId="0" applyNumberFormat="1" applyFont="1" applyFill="1" applyBorder="1" applyAlignment="1">
      <alignment horizontal="center" vertical="center" wrapText="1"/>
    </xf>
    <xf numFmtId="165" fontId="9" fillId="4" borderId="18" xfId="0" applyNumberFormat="1" applyFont="1" applyFill="1" applyBorder="1" applyAlignment="1">
      <alignment horizontal="left" vertical="center" wrapText="1"/>
    </xf>
    <xf numFmtId="165" fontId="9" fillId="4" borderId="18" xfId="0" applyNumberFormat="1" applyFont="1" applyFill="1" applyBorder="1" applyAlignment="1">
      <alignment horizontal="center" vertical="center" wrapText="1"/>
    </xf>
    <xf numFmtId="0" fontId="3" fillId="4" borderId="18" xfId="2" applyFill="1" applyBorder="1" applyAlignment="1">
      <alignment vertical="center" wrapText="1"/>
    </xf>
    <xf numFmtId="0" fontId="9" fillId="0" borderId="18" xfId="0" applyFont="1" applyBorder="1" applyAlignment="1">
      <alignment horizontal="left" vertical="center" wrapText="1"/>
    </xf>
    <xf numFmtId="164" fontId="9" fillId="0" borderId="18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center" vertical="center" wrapText="1"/>
    </xf>
    <xf numFmtId="0" fontId="10" fillId="3" borderId="18" xfId="0" applyFont="1" applyFill="1" applyBorder="1" applyAlignment="1">
      <alignment horizontal="center" vertical="center" wrapText="1"/>
    </xf>
    <xf numFmtId="165" fontId="9" fillId="0" borderId="18" xfId="0" applyNumberFormat="1" applyFont="1" applyBorder="1" applyAlignment="1">
      <alignment horizontal="left" vertical="center" wrapText="1"/>
    </xf>
    <xf numFmtId="0" fontId="3" fillId="4" borderId="18" xfId="2" applyFill="1" applyBorder="1" applyAlignment="1">
      <alignment horizontal="left" vertical="center" wrapText="1"/>
    </xf>
    <xf numFmtId="165" fontId="3" fillId="4" borderId="18" xfId="2" applyNumberForma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left" vertical="center" wrapText="1"/>
    </xf>
    <xf numFmtId="164" fontId="9" fillId="5" borderId="18" xfId="0" applyNumberFormat="1" applyFont="1" applyFill="1" applyBorder="1" applyAlignment="1">
      <alignment horizontal="left" vertical="center" wrapText="1"/>
    </xf>
    <xf numFmtId="0" fontId="9" fillId="5" borderId="18" xfId="0" applyFont="1" applyFill="1" applyBorder="1" applyAlignment="1">
      <alignment horizontal="center" vertical="center" wrapText="1"/>
    </xf>
    <xf numFmtId="165" fontId="9" fillId="5" borderId="18" xfId="0" applyNumberFormat="1" applyFont="1" applyFill="1" applyBorder="1" applyAlignment="1">
      <alignment horizontal="left" vertical="center" wrapText="1"/>
    </xf>
    <xf numFmtId="0" fontId="3" fillId="5" borderId="18" xfId="2" applyFill="1" applyBorder="1" applyAlignment="1">
      <alignment horizontal="left" vertical="center" wrapText="1"/>
    </xf>
    <xf numFmtId="0" fontId="4" fillId="5" borderId="0" xfId="0" applyFont="1" applyFill="1" applyAlignment="1">
      <alignment wrapText="1"/>
    </xf>
    <xf numFmtId="165" fontId="1" fillId="4" borderId="18" xfId="1" applyNumberFormat="1" applyFill="1" applyBorder="1" applyAlignment="1">
      <alignment horizontal="left" vertical="center" wrapText="1"/>
    </xf>
    <xf numFmtId="0" fontId="3" fillId="0" borderId="18" xfId="2" applyFill="1" applyBorder="1" applyAlignment="1">
      <alignment horizontal="left" vertical="center" wrapText="1"/>
    </xf>
    <xf numFmtId="1" fontId="9" fillId="4" borderId="18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3" fontId="11" fillId="3" borderId="2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1" fillId="7" borderId="12" xfId="0" applyFont="1" applyFill="1" applyBorder="1" applyAlignment="1">
      <alignment horizontal="right" vertical="center" wrapText="1"/>
    </xf>
    <xf numFmtId="0" fontId="11" fillId="7" borderId="12" xfId="0" applyFont="1" applyFill="1" applyBorder="1" applyAlignment="1">
      <alignment vertical="top" wrapText="1"/>
    </xf>
    <xf numFmtId="0" fontId="11" fillId="7" borderId="13" xfId="0" applyFont="1" applyFill="1" applyBorder="1" applyAlignment="1">
      <alignment vertical="top" wrapText="1"/>
    </xf>
    <xf numFmtId="0" fontId="11" fillId="7" borderId="14" xfId="0" applyFont="1" applyFill="1" applyBorder="1" applyAlignment="1">
      <alignment vertical="top" wrapText="1"/>
    </xf>
    <xf numFmtId="0" fontId="9" fillId="8" borderId="22" xfId="0" applyFont="1" applyFill="1" applyBorder="1" applyAlignment="1">
      <alignment horizontal="right" vertical="center" wrapText="1"/>
    </xf>
    <xf numFmtId="0" fontId="9" fillId="8" borderId="18" xfId="0" applyFont="1" applyFill="1" applyBorder="1" applyAlignment="1">
      <alignment horizontal="left" vertical="center" wrapText="1"/>
    </xf>
    <xf numFmtId="164" fontId="9" fillId="8" borderId="18" xfId="0" applyNumberFormat="1" applyFont="1" applyFill="1" applyBorder="1" applyAlignment="1">
      <alignment horizontal="left" vertical="center" wrapText="1"/>
    </xf>
    <xf numFmtId="0" fontId="9" fillId="8" borderId="18" xfId="0" applyFont="1" applyFill="1" applyBorder="1" applyAlignment="1">
      <alignment horizontal="center" vertical="center" wrapText="1"/>
    </xf>
    <xf numFmtId="0" fontId="10" fillId="7" borderId="18" xfId="0" applyFont="1" applyFill="1" applyBorder="1" applyAlignment="1">
      <alignment horizontal="center" vertical="center" wrapText="1"/>
    </xf>
    <xf numFmtId="165" fontId="9" fillId="8" borderId="18" xfId="0" applyNumberFormat="1" applyFont="1" applyFill="1" applyBorder="1" applyAlignment="1">
      <alignment horizontal="left" vertical="center" wrapText="1"/>
    </xf>
    <xf numFmtId="165" fontId="9" fillId="8" borderId="18" xfId="0" applyNumberFormat="1" applyFont="1" applyFill="1" applyBorder="1" applyAlignment="1">
      <alignment horizontal="center" vertical="center" wrapText="1"/>
    </xf>
    <xf numFmtId="165" fontId="3" fillId="8" borderId="18" xfId="2" applyNumberFormat="1" applyFill="1" applyBorder="1" applyAlignment="1">
      <alignment horizontal="left" vertical="center" wrapText="1"/>
    </xf>
    <xf numFmtId="0" fontId="3" fillId="8" borderId="18" xfId="2" applyFill="1" applyBorder="1" applyAlignment="1">
      <alignment horizontal="left" vertical="center" wrapText="1"/>
    </xf>
    <xf numFmtId="0" fontId="10" fillId="8" borderId="23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right" vertical="center" wrapText="1"/>
    </xf>
    <xf numFmtId="0" fontId="0" fillId="5" borderId="0" xfId="0" applyFill="1"/>
    <xf numFmtId="0" fontId="10" fillId="7" borderId="7" xfId="0" applyFont="1" applyFill="1" applyBorder="1" applyAlignment="1">
      <alignment horizontal="center" vertical="center" wrapText="1"/>
    </xf>
    <xf numFmtId="0" fontId="9" fillId="5" borderId="18" xfId="0" applyFont="1" applyFill="1" applyBorder="1" applyAlignment="1">
      <alignment horizontal="left" vertical="top" wrapText="1"/>
    </xf>
    <xf numFmtId="0" fontId="10" fillId="7" borderId="24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right" vertical="center" wrapText="1"/>
    </xf>
    <xf numFmtId="0" fontId="9" fillId="10" borderId="0" xfId="0" applyFont="1" applyFill="1" applyAlignment="1">
      <alignment horizontal="left" vertical="top" wrapText="1"/>
    </xf>
    <xf numFmtId="0" fontId="9" fillId="10" borderId="0" xfId="0" applyFont="1" applyFill="1" applyAlignment="1">
      <alignment horizontal="center" vertical="center" wrapText="1"/>
    </xf>
    <xf numFmtId="3" fontId="8" fillId="7" borderId="21" xfId="0" applyNumberFormat="1" applyFont="1" applyFill="1" applyBorder="1" applyAlignment="1">
      <alignment horizontal="center" vertical="center" wrapText="1"/>
    </xf>
    <xf numFmtId="3" fontId="9" fillId="10" borderId="0" xfId="0" applyNumberFormat="1" applyFont="1" applyFill="1" applyAlignment="1">
      <alignment horizontal="center" vertical="center" wrapText="1"/>
    </xf>
    <xf numFmtId="0" fontId="9" fillId="10" borderId="0" xfId="0" applyFont="1" applyFill="1" applyAlignment="1">
      <alignment horizontal="center" vertical="top" wrapText="1"/>
    </xf>
    <xf numFmtId="0" fontId="8" fillId="11" borderId="26" xfId="0" applyFont="1" applyFill="1" applyBorder="1" applyAlignment="1">
      <alignment horizontal="right" vertical="center" wrapText="1"/>
    </xf>
    <xf numFmtId="0" fontId="8" fillId="5" borderId="0" xfId="0" applyFont="1" applyFill="1" applyAlignment="1">
      <alignment vertical="top" wrapText="1"/>
    </xf>
    <xf numFmtId="0" fontId="8" fillId="11" borderId="12" xfId="0" applyFont="1" applyFill="1" applyBorder="1" applyAlignment="1">
      <alignment vertical="top" wrapText="1"/>
    </xf>
    <xf numFmtId="0" fontId="8" fillId="11" borderId="13" xfId="0" applyFont="1" applyFill="1" applyBorder="1" applyAlignment="1">
      <alignment vertical="top" wrapText="1"/>
    </xf>
    <xf numFmtId="0" fontId="8" fillId="11" borderId="14" xfId="0" applyFont="1" applyFill="1" applyBorder="1" applyAlignment="1">
      <alignment vertical="top" wrapText="1"/>
    </xf>
    <xf numFmtId="0" fontId="9" fillId="12" borderId="28" xfId="0" applyFont="1" applyFill="1" applyBorder="1" applyAlignment="1">
      <alignment horizontal="right" vertical="center" wrapText="1"/>
    </xf>
    <xf numFmtId="0" fontId="9" fillId="12" borderId="29" xfId="0" applyFont="1" applyFill="1" applyBorder="1" applyAlignment="1">
      <alignment horizontal="left" vertical="center" wrapText="1"/>
    </xf>
    <xf numFmtId="164" fontId="9" fillId="12" borderId="29" xfId="0" applyNumberFormat="1" applyFont="1" applyFill="1" applyBorder="1" applyAlignment="1">
      <alignment horizontal="left" vertical="center" wrapText="1"/>
    </xf>
    <xf numFmtId="0" fontId="9" fillId="12" borderId="29" xfId="0" applyFont="1" applyFill="1" applyBorder="1" applyAlignment="1">
      <alignment horizontal="center" vertical="center" wrapText="1"/>
    </xf>
    <xf numFmtId="0" fontId="10" fillId="11" borderId="29" xfId="0" applyFont="1" applyFill="1" applyBorder="1" applyAlignment="1">
      <alignment horizontal="center" vertical="center" wrapText="1"/>
    </xf>
    <xf numFmtId="165" fontId="9" fillId="12" borderId="29" xfId="0" applyNumberFormat="1" applyFont="1" applyFill="1" applyBorder="1" applyAlignment="1">
      <alignment horizontal="left" vertical="center" wrapText="1"/>
    </xf>
    <xf numFmtId="165" fontId="9" fillId="12" borderId="29" xfId="0" applyNumberFormat="1" applyFont="1" applyFill="1" applyBorder="1" applyAlignment="1">
      <alignment horizontal="center" vertical="center" wrapText="1"/>
    </xf>
    <xf numFmtId="0" fontId="3" fillId="12" borderId="29" xfId="2" applyFill="1" applyBorder="1" applyAlignment="1">
      <alignment vertical="center" wrapText="1"/>
    </xf>
    <xf numFmtId="0" fontId="9" fillId="12" borderId="16" xfId="0" applyFont="1" applyFill="1" applyBorder="1" applyAlignment="1">
      <alignment horizontal="left" vertical="center" wrapText="1"/>
    </xf>
    <xf numFmtId="164" fontId="9" fillId="12" borderId="16" xfId="0" applyNumberFormat="1" applyFont="1" applyFill="1" applyBorder="1" applyAlignment="1">
      <alignment horizontal="left" vertical="center" wrapText="1"/>
    </xf>
    <xf numFmtId="0" fontId="9" fillId="0" borderId="22" xfId="0" applyFont="1" applyBorder="1" applyAlignment="1">
      <alignment horizontal="right" vertical="center" wrapText="1"/>
    </xf>
    <xf numFmtId="0" fontId="10" fillId="9" borderId="18" xfId="0" applyFont="1" applyFill="1" applyBorder="1" applyAlignment="1">
      <alignment horizontal="center" vertical="center" wrapText="1"/>
    </xf>
    <xf numFmtId="0" fontId="3" fillId="12" borderId="18" xfId="2" applyFill="1" applyBorder="1" applyAlignment="1">
      <alignment vertical="center" wrapText="1"/>
    </xf>
    <xf numFmtId="0" fontId="10" fillId="11" borderId="18" xfId="0" applyFont="1" applyFill="1" applyBorder="1" applyAlignment="1">
      <alignment horizontal="center" vertical="center" wrapText="1"/>
    </xf>
    <xf numFmtId="165" fontId="3" fillId="0" borderId="18" xfId="2" applyNumberFormat="1" applyFill="1" applyBorder="1" applyAlignment="1">
      <alignment vertical="center" wrapText="1"/>
    </xf>
    <xf numFmtId="0" fontId="10" fillId="11" borderId="7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165" fontId="9" fillId="12" borderId="18" xfId="0" applyNumberFormat="1" applyFont="1" applyFill="1" applyBorder="1" applyAlignment="1">
      <alignment vertical="center" wrapText="1"/>
    </xf>
    <xf numFmtId="0" fontId="10" fillId="11" borderId="24" xfId="0" applyFont="1" applyFill="1" applyBorder="1" applyAlignment="1">
      <alignment horizontal="center" vertical="center" wrapText="1"/>
    </xf>
    <xf numFmtId="0" fontId="8" fillId="11" borderId="33" xfId="0" applyFont="1" applyFill="1" applyBorder="1" applyAlignment="1">
      <alignment horizontal="center" vertical="center" wrapText="1"/>
    </xf>
    <xf numFmtId="0" fontId="8" fillId="13" borderId="12" xfId="0" applyFont="1" applyFill="1" applyBorder="1" applyAlignment="1">
      <alignment horizontal="right" vertical="center" wrapText="1"/>
    </xf>
    <xf numFmtId="0" fontId="8" fillId="13" borderId="12" xfId="0" applyFont="1" applyFill="1" applyBorder="1" applyAlignment="1">
      <alignment vertical="top" wrapText="1"/>
    </xf>
    <xf numFmtId="0" fontId="8" fillId="13" borderId="13" xfId="0" applyFont="1" applyFill="1" applyBorder="1" applyAlignment="1">
      <alignment vertical="top" wrapText="1"/>
    </xf>
    <xf numFmtId="0" fontId="8" fillId="13" borderId="14" xfId="0" applyFont="1" applyFill="1" applyBorder="1" applyAlignment="1">
      <alignment vertical="top" wrapText="1"/>
    </xf>
    <xf numFmtId="0" fontId="9" fillId="14" borderId="15" xfId="0" applyFont="1" applyFill="1" applyBorder="1" applyAlignment="1">
      <alignment horizontal="right" vertical="center" wrapText="1"/>
    </xf>
    <xf numFmtId="0" fontId="9" fillId="14" borderId="16" xfId="0" applyFont="1" applyFill="1" applyBorder="1" applyAlignment="1">
      <alignment horizontal="left" vertical="center" wrapText="1"/>
    </xf>
    <xf numFmtId="164" fontId="9" fillId="14" borderId="16" xfId="0" applyNumberFormat="1" applyFont="1" applyFill="1" applyBorder="1" applyAlignment="1">
      <alignment horizontal="left" vertical="center" wrapText="1"/>
    </xf>
    <xf numFmtId="0" fontId="9" fillId="14" borderId="16" xfId="0" applyFont="1" applyFill="1" applyBorder="1" applyAlignment="1">
      <alignment horizontal="center" vertical="center" wrapText="1"/>
    </xf>
    <xf numFmtId="0" fontId="10" fillId="13" borderId="16" xfId="0" applyFont="1" applyFill="1" applyBorder="1" applyAlignment="1">
      <alignment horizontal="center" vertical="center" wrapText="1"/>
    </xf>
    <xf numFmtId="165" fontId="9" fillId="14" borderId="16" xfId="0" applyNumberFormat="1" applyFont="1" applyFill="1" applyBorder="1" applyAlignment="1">
      <alignment horizontal="left" vertical="center" wrapText="1"/>
    </xf>
    <xf numFmtId="165" fontId="9" fillId="14" borderId="16" xfId="0" applyNumberFormat="1" applyFont="1" applyFill="1" applyBorder="1" applyAlignment="1">
      <alignment horizontal="center" vertical="center" wrapText="1"/>
    </xf>
    <xf numFmtId="165" fontId="3" fillId="14" borderId="16" xfId="2" applyNumberFormat="1" applyFill="1" applyBorder="1" applyAlignment="1">
      <alignment vertical="center" wrapText="1"/>
    </xf>
    <xf numFmtId="0" fontId="3" fillId="14" borderId="16" xfId="2" applyFill="1" applyBorder="1" applyAlignment="1">
      <alignment horizontal="left" vertical="center" wrapText="1"/>
    </xf>
    <xf numFmtId="0" fontId="10" fillId="13" borderId="18" xfId="0" applyFont="1" applyFill="1" applyBorder="1" applyAlignment="1">
      <alignment horizontal="center" vertical="center" wrapText="1"/>
    </xf>
    <xf numFmtId="0" fontId="3" fillId="14" borderId="18" xfId="2" applyFill="1" applyBorder="1" applyAlignment="1">
      <alignment vertical="center" wrapText="1"/>
    </xf>
    <xf numFmtId="0" fontId="3" fillId="0" borderId="0" xfId="2"/>
    <xf numFmtId="0" fontId="10" fillId="14" borderId="23" xfId="0" applyFont="1" applyFill="1" applyBorder="1" applyAlignment="1">
      <alignment horizontal="center" vertical="center" wrapText="1"/>
    </xf>
    <xf numFmtId="0" fontId="10" fillId="13" borderId="7" xfId="0" applyFont="1" applyFill="1" applyBorder="1" applyAlignment="1">
      <alignment horizontal="center" vertical="center" wrapText="1"/>
    </xf>
    <xf numFmtId="165" fontId="9" fillId="14" borderId="7" xfId="0" applyNumberFormat="1" applyFont="1" applyFill="1" applyBorder="1" applyAlignment="1">
      <alignment horizontal="left" vertical="center" wrapText="1"/>
    </xf>
    <xf numFmtId="0" fontId="10" fillId="13" borderId="24" xfId="0" applyFont="1" applyFill="1" applyBorder="1" applyAlignment="1">
      <alignment horizontal="center" vertical="center" wrapText="1"/>
    </xf>
    <xf numFmtId="165" fontId="9" fillId="14" borderId="24" xfId="0" applyNumberFormat="1" applyFont="1" applyFill="1" applyBorder="1" applyAlignment="1">
      <alignment horizontal="left" vertical="center" wrapText="1"/>
    </xf>
    <xf numFmtId="0" fontId="9" fillId="14" borderId="18" xfId="0" applyFont="1" applyFill="1" applyBorder="1" applyAlignment="1">
      <alignment vertical="center" wrapText="1"/>
    </xf>
    <xf numFmtId="3" fontId="8" fillId="13" borderId="21" xfId="0" applyNumberFormat="1" applyFont="1" applyFill="1" applyBorder="1" applyAlignment="1">
      <alignment horizontal="center" vertical="center" wrapText="1"/>
    </xf>
    <xf numFmtId="0" fontId="8" fillId="15" borderId="12" xfId="0" applyFont="1" applyFill="1" applyBorder="1" applyAlignment="1">
      <alignment horizontal="right" vertical="center" wrapText="1"/>
    </xf>
    <xf numFmtId="0" fontId="8" fillId="15" borderId="12" xfId="0" applyFont="1" applyFill="1" applyBorder="1" applyAlignment="1">
      <alignment vertical="top" wrapText="1"/>
    </xf>
    <xf numFmtId="0" fontId="8" fillId="15" borderId="13" xfId="0" applyFont="1" applyFill="1" applyBorder="1" applyAlignment="1">
      <alignment vertical="top" wrapText="1"/>
    </xf>
    <xf numFmtId="0" fontId="8" fillId="15" borderId="14" xfId="0" applyFont="1" applyFill="1" applyBorder="1" applyAlignment="1">
      <alignment vertical="top" wrapText="1"/>
    </xf>
    <xf numFmtId="0" fontId="9" fillId="16" borderId="15" xfId="0" applyFont="1" applyFill="1" applyBorder="1" applyAlignment="1">
      <alignment horizontal="right" vertical="center" wrapText="1"/>
    </xf>
    <xf numFmtId="0" fontId="9" fillId="16" borderId="16" xfId="0" applyFont="1" applyFill="1" applyBorder="1" applyAlignment="1">
      <alignment horizontal="left" vertical="center" wrapText="1"/>
    </xf>
    <xf numFmtId="164" fontId="9" fillId="16" borderId="16" xfId="0" applyNumberFormat="1" applyFont="1" applyFill="1" applyBorder="1" applyAlignment="1">
      <alignment horizontal="left" vertical="center" wrapText="1"/>
    </xf>
    <xf numFmtId="0" fontId="9" fillId="16" borderId="16" xfId="0" applyFont="1" applyFill="1" applyBorder="1" applyAlignment="1">
      <alignment horizontal="center" vertical="center" wrapText="1"/>
    </xf>
    <xf numFmtId="0" fontId="10" fillId="15" borderId="16" xfId="0" applyFont="1" applyFill="1" applyBorder="1" applyAlignment="1">
      <alignment horizontal="center" vertical="center" wrapText="1"/>
    </xf>
    <xf numFmtId="165" fontId="9" fillId="16" borderId="16" xfId="0" applyNumberFormat="1" applyFont="1" applyFill="1" applyBorder="1" applyAlignment="1">
      <alignment horizontal="left" vertical="center" wrapText="1"/>
    </xf>
    <xf numFmtId="165" fontId="9" fillId="16" borderId="16" xfId="0" applyNumberFormat="1" applyFont="1" applyFill="1" applyBorder="1" applyAlignment="1">
      <alignment horizontal="center" vertical="center" wrapText="1"/>
    </xf>
    <xf numFmtId="165" fontId="3" fillId="16" borderId="16" xfId="2" applyNumberFormat="1" applyFill="1" applyBorder="1" applyAlignment="1">
      <alignment horizontal="left" vertical="center" wrapText="1"/>
    </xf>
    <xf numFmtId="0" fontId="10" fillId="16" borderId="19" xfId="0" applyFont="1" applyFill="1" applyBorder="1" applyAlignment="1">
      <alignment horizontal="center" vertical="center" wrapText="1"/>
    </xf>
    <xf numFmtId="0" fontId="10" fillId="15" borderId="18" xfId="0" applyFont="1" applyFill="1" applyBorder="1" applyAlignment="1">
      <alignment horizontal="center" vertical="center" wrapText="1"/>
    </xf>
    <xf numFmtId="0" fontId="9" fillId="10" borderId="0" xfId="0" applyFont="1" applyFill="1" applyAlignment="1">
      <alignment horizontal="right" vertical="center" wrapText="1"/>
    </xf>
    <xf numFmtId="3" fontId="8" fillId="15" borderId="21" xfId="0" applyNumberFormat="1" applyFont="1" applyFill="1" applyBorder="1" applyAlignment="1">
      <alignment horizontal="center" vertical="center" wrapText="1"/>
    </xf>
    <xf numFmtId="0" fontId="11" fillId="17" borderId="12" xfId="0" applyFont="1" applyFill="1" applyBorder="1" applyAlignment="1">
      <alignment horizontal="right" vertical="center" wrapText="1"/>
    </xf>
    <xf numFmtId="0" fontId="11" fillId="17" borderId="12" xfId="0" applyFont="1" applyFill="1" applyBorder="1" applyAlignment="1">
      <alignment vertical="top" wrapText="1"/>
    </xf>
    <xf numFmtId="0" fontId="11" fillId="17" borderId="13" xfId="0" applyFont="1" applyFill="1" applyBorder="1" applyAlignment="1">
      <alignment vertical="top" wrapText="1"/>
    </xf>
    <xf numFmtId="0" fontId="11" fillId="17" borderId="14" xfId="0" applyFont="1" applyFill="1" applyBorder="1" applyAlignment="1">
      <alignment vertical="top" wrapText="1"/>
    </xf>
    <xf numFmtId="0" fontId="12" fillId="17" borderId="16" xfId="0" applyFont="1" applyFill="1" applyBorder="1" applyAlignment="1">
      <alignment horizontal="center" vertical="center" wrapText="1"/>
    </xf>
    <xf numFmtId="0" fontId="11" fillId="17" borderId="35" xfId="0" applyFont="1" applyFill="1" applyBorder="1" applyAlignment="1">
      <alignment horizontal="center" vertical="center" wrapText="1"/>
    </xf>
    <xf numFmtId="3" fontId="11" fillId="0" borderId="1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1" fillId="0" borderId="14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 wrapText="1"/>
    </xf>
    <xf numFmtId="16" fontId="12" fillId="1" borderId="36" xfId="0" applyNumberFormat="1" applyFont="1" applyFill="1" applyBorder="1" applyAlignment="1">
      <alignment horizontal="center" wrapText="1"/>
    </xf>
    <xf numFmtId="0" fontId="12" fillId="1" borderId="18" xfId="0" applyFont="1" applyFill="1" applyBorder="1" applyAlignment="1">
      <alignment horizontal="left" wrapText="1"/>
    </xf>
    <xf numFmtId="0" fontId="0" fillId="0" borderId="0" xfId="0" applyAlignment="1">
      <alignment horizontal="center"/>
    </xf>
    <xf numFmtId="0" fontId="14" fillId="2" borderId="0" xfId="0" applyFont="1" applyFill="1" applyAlignment="1">
      <alignment horizontal="center" vertical="center"/>
    </xf>
    <xf numFmtId="0" fontId="4" fillId="5" borderId="0" xfId="0" applyFont="1" applyFill="1" applyAlignment="1">
      <alignment vertical="center" wrapText="1"/>
    </xf>
    <xf numFmtId="0" fontId="18" fillId="0" borderId="18" xfId="0" applyFont="1" applyBorder="1" applyAlignment="1">
      <alignment wrapText="1"/>
    </xf>
    <xf numFmtId="0" fontId="18" fillId="0" borderId="18" xfId="0" applyFont="1" applyBorder="1" applyAlignment="1">
      <alignment vertical="center" wrapText="1"/>
    </xf>
    <xf numFmtId="0" fontId="18" fillId="0" borderId="18" xfId="0" applyFont="1" applyBorder="1" applyAlignment="1">
      <alignment vertical="center"/>
    </xf>
    <xf numFmtId="0" fontId="18" fillId="0" borderId="18" xfId="0" applyFont="1" applyBorder="1"/>
    <xf numFmtId="165" fontId="3" fillId="0" borderId="18" xfId="2" applyNumberFormat="1" applyFill="1" applyBorder="1" applyAlignment="1">
      <alignment horizontal="left" vertical="center" wrapText="1"/>
    </xf>
    <xf numFmtId="3" fontId="21" fillId="15" borderId="39" xfId="0" applyNumberFormat="1" applyFont="1" applyFill="1" applyBorder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11" fillId="7" borderId="26" xfId="0" applyFont="1" applyFill="1" applyBorder="1" applyAlignment="1">
      <alignment horizontal="center" vertical="top" wrapText="1"/>
    </xf>
    <xf numFmtId="0" fontId="4" fillId="5" borderId="28" xfId="0" applyFont="1" applyFill="1" applyBorder="1" applyAlignment="1">
      <alignment horizontal="center" vertical="top" wrapText="1"/>
    </xf>
    <xf numFmtId="0" fontId="9" fillId="5" borderId="29" xfId="0" applyFont="1" applyFill="1" applyBorder="1" applyAlignment="1">
      <alignment horizontal="left" vertical="center" wrapText="1"/>
    </xf>
    <xf numFmtId="164" fontId="9" fillId="5" borderId="29" xfId="0" applyNumberFormat="1" applyFont="1" applyFill="1" applyBorder="1" applyAlignment="1">
      <alignment horizontal="left" vertical="center" wrapText="1"/>
    </xf>
    <xf numFmtId="0" fontId="9" fillId="5" borderId="29" xfId="0" applyFont="1" applyFill="1" applyBorder="1" applyAlignment="1">
      <alignment horizontal="center" vertical="center" wrapText="1"/>
    </xf>
    <xf numFmtId="165" fontId="9" fillId="5" borderId="29" xfId="0" applyNumberFormat="1" applyFont="1" applyFill="1" applyBorder="1" applyAlignment="1">
      <alignment horizontal="left" vertical="center" wrapText="1"/>
    </xf>
    <xf numFmtId="0" fontId="11" fillId="5" borderId="30" xfId="0" applyFont="1" applyFill="1" applyBorder="1" applyAlignment="1">
      <alignment horizontal="left" vertical="center" wrapText="1"/>
    </xf>
    <xf numFmtId="0" fontId="4" fillId="5" borderId="22" xfId="0" applyFont="1" applyFill="1" applyBorder="1" applyAlignment="1">
      <alignment horizontal="center" vertical="top" wrapText="1"/>
    </xf>
    <xf numFmtId="164" fontId="9" fillId="5" borderId="18" xfId="0" applyNumberFormat="1" applyFont="1" applyFill="1" applyBorder="1" applyAlignment="1">
      <alignment horizontal="left" vertical="top" wrapText="1"/>
    </xf>
    <xf numFmtId="1" fontId="9" fillId="5" borderId="18" xfId="0" applyNumberFormat="1" applyFont="1" applyFill="1" applyBorder="1" applyAlignment="1">
      <alignment horizontal="center" vertical="top" wrapText="1"/>
    </xf>
    <xf numFmtId="165" fontId="9" fillId="5" borderId="18" xfId="0" applyNumberFormat="1" applyFont="1" applyFill="1" applyBorder="1" applyAlignment="1">
      <alignment horizontal="left" vertical="top" wrapText="1"/>
    </xf>
    <xf numFmtId="165" fontId="9" fillId="5" borderId="23" xfId="0" applyNumberFormat="1" applyFont="1" applyFill="1" applyBorder="1" applyAlignment="1">
      <alignment horizontal="left" vertical="top" wrapText="1"/>
    </xf>
    <xf numFmtId="165" fontId="9" fillId="5" borderId="19" xfId="0" applyNumberFormat="1" applyFont="1" applyFill="1" applyBorder="1" applyAlignment="1">
      <alignment horizontal="left" vertical="top" wrapText="1"/>
    </xf>
    <xf numFmtId="1" fontId="9" fillId="5" borderId="0" xfId="0" applyNumberFormat="1" applyFont="1" applyFill="1" applyAlignment="1">
      <alignment horizontal="left" vertical="top" wrapText="1"/>
    </xf>
    <xf numFmtId="0" fontId="9" fillId="5" borderId="0" xfId="0" applyFont="1" applyFill="1" applyAlignment="1">
      <alignment horizontal="left" vertical="top" wrapText="1"/>
    </xf>
    <xf numFmtId="164" fontId="9" fillId="5" borderId="0" xfId="0" applyNumberFormat="1" applyFont="1" applyFill="1" applyAlignment="1">
      <alignment horizontal="left" vertical="top" wrapText="1"/>
    </xf>
    <xf numFmtId="165" fontId="9" fillId="5" borderId="0" xfId="0" applyNumberFormat="1" applyFont="1" applyFill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1" fontId="9" fillId="5" borderId="16" xfId="0" applyNumberFormat="1" applyFont="1" applyFill="1" applyBorder="1" applyAlignment="1">
      <alignment horizontal="center" vertical="top" wrapText="1"/>
    </xf>
    <xf numFmtId="0" fontId="9" fillId="5" borderId="16" xfId="0" applyFont="1" applyFill="1" applyBorder="1" applyAlignment="1">
      <alignment horizontal="left" vertical="top" wrapText="1"/>
    </xf>
    <xf numFmtId="0" fontId="9" fillId="5" borderId="15" xfId="0" applyFont="1" applyFill="1" applyBorder="1" applyAlignment="1">
      <alignment horizontal="center" vertical="center" wrapText="1"/>
    </xf>
    <xf numFmtId="164" fontId="9" fillId="5" borderId="16" xfId="0" applyNumberFormat="1" applyFont="1" applyFill="1" applyBorder="1" applyAlignment="1">
      <alignment horizontal="left" vertical="top" wrapText="1"/>
    </xf>
    <xf numFmtId="165" fontId="9" fillId="5" borderId="16" xfId="0" applyNumberFormat="1" applyFont="1" applyFill="1" applyBorder="1" applyAlignment="1">
      <alignment horizontal="left" vertical="top" wrapText="1"/>
    </xf>
    <xf numFmtId="0" fontId="9" fillId="5" borderId="22" xfId="0" applyFont="1" applyFill="1" applyBorder="1" applyAlignment="1">
      <alignment horizontal="center" vertical="center" wrapText="1"/>
    </xf>
    <xf numFmtId="1" fontId="9" fillId="5" borderId="22" xfId="0" applyNumberFormat="1" applyFont="1" applyFill="1" applyBorder="1" applyAlignment="1">
      <alignment horizontal="center" vertical="center" wrapText="1"/>
    </xf>
    <xf numFmtId="1" fontId="9" fillId="5" borderId="18" xfId="0" applyNumberFormat="1" applyFont="1" applyFill="1" applyBorder="1" applyAlignment="1">
      <alignment horizontal="center" vertical="center" wrapText="1"/>
    </xf>
    <xf numFmtId="1" fontId="9" fillId="5" borderId="7" xfId="0" applyNumberFormat="1" applyFont="1" applyFill="1" applyBorder="1" applyAlignment="1">
      <alignment horizontal="center" vertical="top" wrapText="1"/>
    </xf>
    <xf numFmtId="0" fontId="9" fillId="5" borderId="7" xfId="0" applyFont="1" applyFill="1" applyBorder="1" applyAlignment="1">
      <alignment horizontal="left" vertical="top" wrapText="1"/>
    </xf>
    <xf numFmtId="165" fontId="9" fillId="5" borderId="7" xfId="0" applyNumberFormat="1" applyFont="1" applyFill="1" applyBorder="1" applyAlignment="1">
      <alignment horizontal="left" vertical="top" wrapText="1"/>
    </xf>
    <xf numFmtId="165" fontId="9" fillId="5" borderId="8" xfId="0" applyNumberFormat="1" applyFont="1" applyFill="1" applyBorder="1" applyAlignment="1">
      <alignment horizontal="left" vertical="top" wrapText="1"/>
    </xf>
    <xf numFmtId="0" fontId="9" fillId="5" borderId="24" xfId="0" applyFont="1" applyFill="1" applyBorder="1" applyAlignment="1">
      <alignment horizontal="left" vertical="top" wrapText="1"/>
    </xf>
    <xf numFmtId="164" fontId="9" fillId="5" borderId="24" xfId="0" applyNumberFormat="1" applyFont="1" applyFill="1" applyBorder="1" applyAlignment="1">
      <alignment horizontal="left" vertical="top" wrapText="1"/>
    </xf>
    <xf numFmtId="1" fontId="9" fillId="5" borderId="24" xfId="0" applyNumberFormat="1" applyFont="1" applyFill="1" applyBorder="1" applyAlignment="1">
      <alignment horizontal="center" vertical="top" wrapText="1"/>
    </xf>
    <xf numFmtId="165" fontId="9" fillId="5" borderId="24" xfId="0" applyNumberFormat="1" applyFont="1" applyFill="1" applyBorder="1" applyAlignment="1">
      <alignment horizontal="left" vertical="top" wrapText="1"/>
    </xf>
    <xf numFmtId="165" fontId="9" fillId="5" borderId="32" xfId="0" applyNumberFormat="1" applyFont="1" applyFill="1" applyBorder="1" applyAlignment="1">
      <alignment horizontal="left" vertical="top" wrapText="1"/>
    </xf>
    <xf numFmtId="0" fontId="8" fillId="11" borderId="12" xfId="0" applyFont="1" applyFill="1" applyBorder="1" applyAlignment="1">
      <alignment horizontal="center" vertical="top" wrapText="1"/>
    </xf>
    <xf numFmtId="1" fontId="9" fillId="5" borderId="15" xfId="0" applyNumberFormat="1" applyFont="1" applyFill="1" applyBorder="1" applyAlignment="1">
      <alignment horizontal="center" vertical="center" wrapText="1"/>
    </xf>
    <xf numFmtId="1" fontId="25" fillId="12" borderId="16" xfId="0" applyNumberFormat="1" applyFont="1" applyFill="1" applyBorder="1" applyAlignment="1">
      <alignment horizontal="center" vertical="top" wrapText="1"/>
    </xf>
    <xf numFmtId="1" fontId="27" fillId="12" borderId="18" xfId="0" applyNumberFormat="1" applyFont="1" applyFill="1" applyBorder="1" applyAlignment="1">
      <alignment horizontal="center" vertical="top" wrapText="1"/>
    </xf>
    <xf numFmtId="1" fontId="26" fillId="12" borderId="18" xfId="0" applyNumberFormat="1" applyFont="1" applyFill="1" applyBorder="1" applyAlignment="1">
      <alignment horizontal="center" vertical="top" wrapText="1"/>
    </xf>
    <xf numFmtId="1" fontId="26" fillId="12" borderId="24" xfId="0" applyNumberFormat="1" applyFont="1" applyFill="1" applyBorder="1" applyAlignment="1">
      <alignment horizontal="center" vertical="top" wrapText="1"/>
    </xf>
    <xf numFmtId="1" fontId="8" fillId="12" borderId="35" xfId="0" applyNumberFormat="1" applyFont="1" applyFill="1" applyBorder="1" applyAlignment="1">
      <alignment horizontal="center" vertical="top" wrapText="1"/>
    </xf>
    <xf numFmtId="0" fontId="8" fillId="13" borderId="12" xfId="0" applyFont="1" applyFill="1" applyBorder="1" applyAlignment="1">
      <alignment horizontal="center" vertical="top" wrapText="1"/>
    </xf>
    <xf numFmtId="1" fontId="25" fillId="19" borderId="18" xfId="0" applyNumberFormat="1" applyFont="1" applyFill="1" applyBorder="1" applyAlignment="1">
      <alignment horizontal="center" vertical="top" wrapText="1"/>
    </xf>
    <xf numFmtId="1" fontId="27" fillId="19" borderId="18" xfId="0" applyNumberFormat="1" applyFont="1" applyFill="1" applyBorder="1" applyAlignment="1">
      <alignment horizontal="center" vertical="top" wrapText="1"/>
    </xf>
    <xf numFmtId="164" fontId="9" fillId="5" borderId="7" xfId="0" applyNumberFormat="1" applyFont="1" applyFill="1" applyBorder="1" applyAlignment="1">
      <alignment horizontal="left" vertical="top" wrapText="1"/>
    </xf>
    <xf numFmtId="1" fontId="0" fillId="5" borderId="0" xfId="0" applyNumberFormat="1" applyFill="1"/>
    <xf numFmtId="164" fontId="0" fillId="5" borderId="0" xfId="0" applyNumberFormat="1" applyFill="1"/>
    <xf numFmtId="165" fontId="0" fillId="5" borderId="0" xfId="0" applyNumberFormat="1" applyFill="1"/>
    <xf numFmtId="0" fontId="8" fillId="15" borderId="12" xfId="0" applyFont="1" applyFill="1" applyBorder="1" applyAlignment="1">
      <alignment horizontal="center" vertical="top" wrapText="1"/>
    </xf>
    <xf numFmtId="1" fontId="25" fillId="20" borderId="16" xfId="0" applyNumberFormat="1" applyFont="1" applyFill="1" applyBorder="1" applyAlignment="1">
      <alignment horizontal="center" vertical="top" wrapText="1"/>
    </xf>
    <xf numFmtId="1" fontId="27" fillId="20" borderId="18" xfId="0" applyNumberFormat="1" applyFont="1" applyFill="1" applyBorder="1" applyAlignment="1">
      <alignment horizontal="center" vertical="top" wrapText="1"/>
    </xf>
    <xf numFmtId="1" fontId="26" fillId="20" borderId="18" xfId="0" applyNumberFormat="1" applyFont="1" applyFill="1" applyBorder="1" applyAlignment="1">
      <alignment horizontal="center" vertical="top" wrapText="1"/>
    </xf>
    <xf numFmtId="1" fontId="26" fillId="20" borderId="24" xfId="0" applyNumberFormat="1" applyFont="1" applyFill="1" applyBorder="1" applyAlignment="1">
      <alignment horizontal="center" vertical="top" wrapText="1"/>
    </xf>
    <xf numFmtId="1" fontId="26" fillId="20" borderId="7" xfId="0" applyNumberFormat="1" applyFont="1" applyFill="1" applyBorder="1" applyAlignment="1">
      <alignment horizontal="center" vertical="top" wrapText="1"/>
    </xf>
    <xf numFmtId="1" fontId="8" fillId="20" borderId="44" xfId="0" applyNumberFormat="1" applyFont="1" applyFill="1" applyBorder="1" applyAlignment="1">
      <alignment horizontal="center" vertical="top" wrapText="1"/>
    </xf>
    <xf numFmtId="0" fontId="11" fillId="17" borderId="12" xfId="0" applyFont="1" applyFill="1" applyBorder="1" applyAlignment="1">
      <alignment horizontal="center" vertical="top" wrapText="1"/>
    </xf>
    <xf numFmtId="1" fontId="25" fillId="6" borderId="16" xfId="0" applyNumberFormat="1" applyFont="1" applyFill="1" applyBorder="1" applyAlignment="1">
      <alignment horizontal="center" vertical="top" wrapText="1"/>
    </xf>
    <xf numFmtId="1" fontId="25" fillId="6" borderId="18" xfId="0" applyNumberFormat="1" applyFont="1" applyFill="1" applyBorder="1" applyAlignment="1">
      <alignment horizontal="center" vertical="top" wrapText="1"/>
    </xf>
    <xf numFmtId="1" fontId="11" fillId="6" borderId="35" xfId="0" applyNumberFormat="1" applyFont="1" applyFill="1" applyBorder="1" applyAlignment="1">
      <alignment horizontal="center"/>
    </xf>
    <xf numFmtId="1" fontId="11" fillId="5" borderId="0" xfId="0" applyNumberFormat="1" applyFont="1" applyFill="1" applyAlignment="1">
      <alignment horizontal="center"/>
    </xf>
    <xf numFmtId="3" fontId="11" fillId="5" borderId="0" xfId="0" applyNumberFormat="1" applyFont="1" applyFill="1" applyAlignment="1">
      <alignment horizontal="center" vertical="center"/>
    </xf>
    <xf numFmtId="1" fontId="11" fillId="5" borderId="0" xfId="0" applyNumberFormat="1" applyFont="1" applyFill="1" applyAlignment="1">
      <alignment horizontal="center" vertical="center"/>
    </xf>
    <xf numFmtId="0" fontId="0" fillId="0" borderId="0" xfId="0" applyAlignment="1">
      <alignment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11" fillId="7" borderId="12" xfId="0" applyFont="1" applyFill="1" applyBorder="1" applyAlignment="1">
      <alignment horizontal="center" vertical="top" wrapText="1"/>
    </xf>
    <xf numFmtId="1" fontId="9" fillId="5" borderId="45" xfId="0" applyNumberFormat="1" applyFont="1" applyFill="1" applyBorder="1" applyAlignment="1">
      <alignment horizontal="center" vertical="center" wrapText="1"/>
    </xf>
    <xf numFmtId="1" fontId="9" fillId="5" borderId="46" xfId="0" applyNumberFormat="1" applyFont="1" applyFill="1" applyBorder="1" applyAlignment="1">
      <alignment horizontal="center" vertical="center" wrapText="1"/>
    </xf>
    <xf numFmtId="0" fontId="9" fillId="5" borderId="34" xfId="0" applyFont="1" applyFill="1" applyBorder="1" applyAlignment="1">
      <alignment horizontal="left" vertical="top" wrapText="1"/>
    </xf>
    <xf numFmtId="164" fontId="9" fillId="5" borderId="34" xfId="0" applyNumberFormat="1" applyFont="1" applyFill="1" applyBorder="1" applyAlignment="1">
      <alignment horizontal="left" vertical="top" wrapText="1"/>
    </xf>
    <xf numFmtId="1" fontId="9" fillId="5" borderId="34" xfId="0" applyNumberFormat="1" applyFont="1" applyFill="1" applyBorder="1" applyAlignment="1">
      <alignment horizontal="center" vertical="top" wrapText="1"/>
    </xf>
    <xf numFmtId="165" fontId="9" fillId="5" borderId="34" xfId="0" applyNumberFormat="1" applyFont="1" applyFill="1" applyBorder="1" applyAlignment="1">
      <alignment horizontal="left" vertical="top" wrapText="1"/>
    </xf>
    <xf numFmtId="165" fontId="9" fillId="5" borderId="25" xfId="0" applyNumberFormat="1" applyFont="1" applyFill="1" applyBorder="1" applyAlignment="1">
      <alignment horizontal="left" vertical="top" wrapText="1"/>
    </xf>
    <xf numFmtId="1" fontId="9" fillId="5" borderId="0" xfId="0" applyNumberFormat="1" applyFont="1" applyFill="1" applyAlignment="1">
      <alignment horizontal="center" vertical="top" wrapText="1"/>
    </xf>
    <xf numFmtId="1" fontId="9" fillId="5" borderId="16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9" fillId="5" borderId="29" xfId="0" applyFont="1" applyFill="1" applyBorder="1" applyAlignment="1">
      <alignment horizontal="left" vertical="top" wrapText="1"/>
    </xf>
    <xf numFmtId="164" fontId="9" fillId="5" borderId="29" xfId="0" applyNumberFormat="1" applyFont="1" applyFill="1" applyBorder="1" applyAlignment="1">
      <alignment horizontal="left" vertical="top" wrapText="1"/>
    </xf>
    <xf numFmtId="1" fontId="9" fillId="5" borderId="29" xfId="0" applyNumberFormat="1" applyFont="1" applyFill="1" applyBorder="1" applyAlignment="1">
      <alignment horizontal="center" vertical="top" wrapText="1"/>
    </xf>
    <xf numFmtId="165" fontId="9" fillId="5" borderId="29" xfId="0" applyNumberFormat="1" applyFont="1" applyFill="1" applyBorder="1" applyAlignment="1">
      <alignment horizontal="left" vertical="top" wrapText="1"/>
    </xf>
    <xf numFmtId="165" fontId="9" fillId="5" borderId="30" xfId="0" applyNumberFormat="1" applyFont="1" applyFill="1" applyBorder="1" applyAlignment="1">
      <alignment horizontal="left" vertical="top" wrapText="1"/>
    </xf>
    <xf numFmtId="1" fontId="9" fillId="5" borderId="0" xfId="0" applyNumberFormat="1" applyFont="1" applyFill="1" applyAlignment="1">
      <alignment horizontal="center" vertical="center" wrapText="1"/>
    </xf>
    <xf numFmtId="0" fontId="8" fillId="13" borderId="26" xfId="0" applyFont="1" applyFill="1" applyBorder="1" applyAlignment="1">
      <alignment horizontal="center" vertical="top" wrapText="1"/>
    </xf>
    <xf numFmtId="1" fontId="25" fillId="19" borderId="24" xfId="0" applyNumberFormat="1" applyFont="1" applyFill="1" applyBorder="1" applyAlignment="1">
      <alignment horizontal="center" vertical="top" wrapText="1"/>
    </xf>
    <xf numFmtId="1" fontId="0" fillId="5" borderId="0" xfId="0" applyNumberFormat="1" applyFill="1" applyAlignment="1">
      <alignment horizontal="center" vertical="center"/>
    </xf>
    <xf numFmtId="1" fontId="11" fillId="19" borderId="35" xfId="0" applyNumberFormat="1" applyFont="1" applyFill="1" applyBorder="1" applyAlignment="1">
      <alignment horizontal="center"/>
    </xf>
    <xf numFmtId="1" fontId="11" fillId="0" borderId="0" xfId="0" applyNumberFormat="1" applyFont="1" applyAlignment="1">
      <alignment horizontal="center"/>
    </xf>
    <xf numFmtId="1" fontId="9" fillId="5" borderId="48" xfId="0" applyNumberFormat="1" applyFont="1" applyFill="1" applyBorder="1" applyAlignment="1">
      <alignment horizontal="center" vertical="center" wrapText="1"/>
    </xf>
    <xf numFmtId="0" fontId="9" fillId="5" borderId="48" xfId="0" applyFont="1" applyFill="1" applyBorder="1" applyAlignment="1">
      <alignment horizontal="left" vertical="top" wrapText="1"/>
    </xf>
    <xf numFmtId="164" fontId="9" fillId="5" borderId="48" xfId="0" applyNumberFormat="1" applyFont="1" applyFill="1" applyBorder="1" applyAlignment="1">
      <alignment horizontal="left" vertical="top" wrapText="1"/>
    </xf>
    <xf numFmtId="1" fontId="9" fillId="5" borderId="48" xfId="0" applyNumberFormat="1" applyFont="1" applyFill="1" applyBorder="1" applyAlignment="1">
      <alignment horizontal="center" vertical="top" wrapText="1"/>
    </xf>
    <xf numFmtId="165" fontId="9" fillId="5" borderId="48" xfId="0" applyNumberFormat="1" applyFont="1" applyFill="1" applyBorder="1" applyAlignment="1">
      <alignment horizontal="left" vertical="top" wrapText="1"/>
    </xf>
    <xf numFmtId="165" fontId="9" fillId="5" borderId="49" xfId="0" applyNumberFormat="1" applyFont="1" applyFill="1" applyBorder="1" applyAlignment="1">
      <alignment horizontal="left" vertical="top" wrapText="1"/>
    </xf>
    <xf numFmtId="1" fontId="0" fillId="0" borderId="0" xfId="0" applyNumberFormat="1"/>
    <xf numFmtId="0" fontId="0" fillId="5" borderId="0" xfId="0" applyFill="1" applyAlignment="1">
      <alignment horizontal="center"/>
    </xf>
    <xf numFmtId="0" fontId="4" fillId="5" borderId="0" xfId="0" applyFont="1" applyFill="1" applyAlignment="1">
      <alignment horizontal="center" wrapText="1"/>
    </xf>
    <xf numFmtId="0" fontId="9" fillId="5" borderId="45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top" wrapText="1"/>
    </xf>
    <xf numFmtId="165" fontId="9" fillId="5" borderId="24" xfId="0" applyNumberFormat="1" applyFont="1" applyFill="1" applyBorder="1" applyAlignment="1">
      <alignment horizontal="center" vertical="top" wrapText="1"/>
    </xf>
    <xf numFmtId="165" fontId="9" fillId="5" borderId="32" xfId="0" applyNumberFormat="1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center" wrapText="1"/>
    </xf>
    <xf numFmtId="0" fontId="9" fillId="5" borderId="0" xfId="0" applyFont="1" applyFill="1" applyAlignment="1">
      <alignment horizontal="center" vertical="top" wrapText="1"/>
    </xf>
    <xf numFmtId="165" fontId="9" fillId="5" borderId="0" xfId="0" applyNumberFormat="1" applyFont="1" applyFill="1" applyAlignment="1">
      <alignment horizontal="center" vertical="top" wrapText="1"/>
    </xf>
    <xf numFmtId="0" fontId="8" fillId="11" borderId="12" xfId="0" applyFont="1" applyFill="1" applyBorder="1" applyAlignment="1">
      <alignment horizontal="center" vertical="center" wrapText="1"/>
    </xf>
    <xf numFmtId="0" fontId="9" fillId="5" borderId="16" xfId="0" applyFont="1" applyFill="1" applyBorder="1" applyAlignment="1">
      <alignment horizontal="center" vertical="top" wrapText="1"/>
    </xf>
    <xf numFmtId="165" fontId="9" fillId="5" borderId="16" xfId="0" applyNumberFormat="1" applyFont="1" applyFill="1" applyBorder="1" applyAlignment="1">
      <alignment horizontal="center" vertical="top" wrapText="1"/>
    </xf>
    <xf numFmtId="165" fontId="9" fillId="5" borderId="19" xfId="0" applyNumberFormat="1" applyFont="1" applyFill="1" applyBorder="1" applyAlignment="1">
      <alignment horizontal="center" vertical="top" wrapText="1"/>
    </xf>
    <xf numFmtId="1" fontId="8" fillId="12" borderId="44" xfId="0" applyNumberFormat="1" applyFont="1" applyFill="1" applyBorder="1" applyAlignment="1">
      <alignment horizontal="center" vertical="top" wrapText="1"/>
    </xf>
    <xf numFmtId="0" fontId="8" fillId="13" borderId="12" xfId="0" applyFont="1" applyFill="1" applyBorder="1" applyAlignment="1">
      <alignment horizontal="center" vertical="center" wrapText="1"/>
    </xf>
    <xf numFmtId="1" fontId="27" fillId="19" borderId="16" xfId="0" applyNumberFormat="1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center"/>
    </xf>
    <xf numFmtId="0" fontId="0" fillId="5" borderId="0" xfId="0" applyFill="1" applyAlignment="1">
      <alignment horizontal="left"/>
    </xf>
    <xf numFmtId="0" fontId="11" fillId="5" borderId="0" xfId="0" applyFont="1" applyFill="1" applyAlignment="1">
      <alignment horizontal="center" vertical="center"/>
    </xf>
    <xf numFmtId="0" fontId="11" fillId="7" borderId="12" xfId="0" applyFont="1" applyFill="1" applyBorder="1" applyAlignment="1">
      <alignment horizontal="center" vertical="center" wrapText="1"/>
    </xf>
    <xf numFmtId="0" fontId="35" fillId="0" borderId="29" xfId="0" applyFont="1" applyBorder="1"/>
    <xf numFmtId="0" fontId="35" fillId="0" borderId="50" xfId="0" applyFont="1" applyBorder="1"/>
    <xf numFmtId="0" fontId="9" fillId="5" borderId="31" xfId="0" applyFont="1" applyFill="1" applyBorder="1" applyAlignment="1">
      <alignment horizontal="left" vertical="top" wrapText="1"/>
    </xf>
    <xf numFmtId="164" fontId="9" fillId="5" borderId="31" xfId="0" applyNumberFormat="1" applyFont="1" applyFill="1" applyBorder="1" applyAlignment="1">
      <alignment horizontal="left" vertical="top" wrapText="1"/>
    </xf>
    <xf numFmtId="1" fontId="9" fillId="5" borderId="31" xfId="0" applyNumberFormat="1" applyFont="1" applyFill="1" applyBorder="1" applyAlignment="1">
      <alignment horizontal="center" vertical="top" wrapText="1"/>
    </xf>
    <xf numFmtId="0" fontId="35" fillId="0" borderId="0" xfId="0" applyFont="1"/>
    <xf numFmtId="165" fontId="9" fillId="5" borderId="31" xfId="0" applyNumberFormat="1" applyFont="1" applyFill="1" applyBorder="1" applyAlignment="1">
      <alignment horizontal="left" vertical="top" wrapText="1"/>
    </xf>
    <xf numFmtId="165" fontId="9" fillId="5" borderId="20" xfId="0" applyNumberFormat="1" applyFont="1" applyFill="1" applyBorder="1" applyAlignment="1">
      <alignment horizontal="left" vertical="top" wrapText="1"/>
    </xf>
    <xf numFmtId="1" fontId="9" fillId="5" borderId="9" xfId="0" applyNumberFormat="1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left" vertical="top" wrapText="1"/>
    </xf>
    <xf numFmtId="164" fontId="9" fillId="5" borderId="10" xfId="0" applyNumberFormat="1" applyFont="1" applyFill="1" applyBorder="1" applyAlignment="1">
      <alignment horizontal="left" vertical="top" wrapText="1"/>
    </xf>
    <xf numFmtId="1" fontId="9" fillId="5" borderId="10" xfId="0" applyNumberFormat="1" applyFont="1" applyFill="1" applyBorder="1" applyAlignment="1">
      <alignment horizontal="center" vertical="top" wrapText="1"/>
    </xf>
    <xf numFmtId="165" fontId="9" fillId="5" borderId="10" xfId="0" applyNumberFormat="1" applyFont="1" applyFill="1" applyBorder="1" applyAlignment="1">
      <alignment horizontal="left" vertical="top" wrapText="1"/>
    </xf>
    <xf numFmtId="165" fontId="9" fillId="5" borderId="11" xfId="0" applyNumberFormat="1" applyFont="1" applyFill="1" applyBorder="1" applyAlignment="1">
      <alignment horizontal="left" vertical="top" wrapText="1"/>
    </xf>
    <xf numFmtId="3" fontId="28" fillId="5" borderId="0" xfId="0" applyNumberFormat="1" applyFont="1" applyFill="1" applyAlignment="1">
      <alignment horizontal="center"/>
    </xf>
    <xf numFmtId="0" fontId="8" fillId="7" borderId="12" xfId="0" applyFont="1" applyFill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" fontId="12" fillId="0" borderId="0" xfId="0" applyNumberFormat="1" applyFont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1" fontId="9" fillId="5" borderId="37" xfId="0" applyNumberFormat="1" applyFont="1" applyFill="1" applyBorder="1" applyAlignment="1">
      <alignment horizontal="center" vertical="center" wrapText="1"/>
    </xf>
    <xf numFmtId="0" fontId="4" fillId="5" borderId="37" xfId="0" applyFont="1" applyFill="1" applyBorder="1" applyAlignment="1">
      <alignment vertical="center" wrapText="1"/>
    </xf>
    <xf numFmtId="1" fontId="0" fillId="5" borderId="0" xfId="0" applyNumberFormat="1" applyFill="1" applyAlignment="1">
      <alignment horizontal="center"/>
    </xf>
    <xf numFmtId="0" fontId="8" fillId="9" borderId="12" xfId="0" applyFont="1" applyFill="1" applyBorder="1" applyAlignment="1">
      <alignment horizontal="center" vertical="center" wrapText="1"/>
    </xf>
    <xf numFmtId="0" fontId="9" fillId="5" borderId="37" xfId="0" applyFont="1" applyFill="1" applyBorder="1" applyAlignment="1">
      <alignment horizontal="center" vertical="center" wrapText="1"/>
    </xf>
    <xf numFmtId="1" fontId="11" fillId="19" borderId="18" xfId="0" applyNumberFormat="1" applyFont="1" applyFill="1" applyBorder="1" applyAlignment="1">
      <alignment horizontal="center" vertical="center"/>
    </xf>
    <xf numFmtId="1" fontId="9" fillId="5" borderId="38" xfId="0" applyNumberFormat="1" applyFont="1" applyFill="1" applyBorder="1" applyAlignment="1">
      <alignment horizontal="center" vertical="top" wrapText="1"/>
    </xf>
    <xf numFmtId="0" fontId="9" fillId="5" borderId="37" xfId="0" applyFont="1" applyFill="1" applyBorder="1" applyAlignment="1">
      <alignment horizontal="left" vertical="top" wrapText="1"/>
    </xf>
    <xf numFmtId="1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9" fillId="5" borderId="50" xfId="0" applyNumberFormat="1" applyFont="1" applyFill="1" applyBorder="1" applyAlignment="1">
      <alignment horizontal="center" vertical="top" wrapText="1"/>
    </xf>
    <xf numFmtId="0" fontId="10" fillId="3" borderId="12" xfId="0" applyFont="1" applyFill="1" applyBorder="1" applyAlignment="1">
      <alignment horizontal="right" vertical="center" wrapText="1"/>
    </xf>
    <xf numFmtId="0" fontId="3" fillId="0" borderId="18" xfId="2" applyFill="1" applyBorder="1" applyAlignment="1">
      <alignment vertical="center" wrapText="1"/>
    </xf>
    <xf numFmtId="0" fontId="35" fillId="0" borderId="18" xfId="0" applyFont="1" applyBorder="1"/>
    <xf numFmtId="15" fontId="9" fillId="0" borderId="18" xfId="0" applyNumberFormat="1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top" wrapText="1"/>
    </xf>
    <xf numFmtId="0" fontId="2" fillId="0" borderId="0" xfId="0" applyFont="1"/>
    <xf numFmtId="0" fontId="10" fillId="14" borderId="23" xfId="0" applyFont="1" applyFill="1" applyBorder="1" applyAlignment="1">
      <alignment horizontal="center" vertical="center" wrapText="1"/>
    </xf>
    <xf numFmtId="0" fontId="10" fillId="8" borderId="23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right" vertical="center" wrapText="1"/>
    </xf>
    <xf numFmtId="165" fontId="3" fillId="4" borderId="16" xfId="2" applyNumberFormat="1" applyFill="1" applyBorder="1" applyAlignment="1">
      <alignment horizontal="left" vertical="center" wrapText="1"/>
    </xf>
    <xf numFmtId="165" fontId="3" fillId="4" borderId="51" xfId="2" applyNumberFormat="1" applyFill="1" applyBorder="1" applyAlignment="1">
      <alignment horizontal="left" vertical="center" wrapText="1"/>
    </xf>
    <xf numFmtId="0" fontId="3" fillId="4" borderId="38" xfId="2" applyFill="1" applyBorder="1" applyAlignment="1">
      <alignment horizontal="left" vertical="center" wrapText="1"/>
    </xf>
    <xf numFmtId="0" fontId="10" fillId="4" borderId="21" xfId="0" applyFont="1" applyFill="1" applyBorder="1" applyAlignment="1">
      <alignment horizontal="center" vertical="center" wrapText="1"/>
    </xf>
    <xf numFmtId="166" fontId="9" fillId="16" borderId="16" xfId="0" applyNumberFormat="1" applyFont="1" applyFill="1" applyBorder="1" applyAlignment="1">
      <alignment horizontal="left" vertical="center" wrapText="1"/>
    </xf>
    <xf numFmtId="166" fontId="9" fillId="14" borderId="16" xfId="0" applyNumberFormat="1" applyFont="1" applyFill="1" applyBorder="1" applyAlignment="1">
      <alignment horizontal="left" vertical="center" wrapText="1"/>
    </xf>
    <xf numFmtId="166" fontId="9" fillId="12" borderId="29" xfId="0" applyNumberFormat="1" applyFont="1" applyFill="1" applyBorder="1" applyAlignment="1">
      <alignment horizontal="left" vertical="center" wrapText="1"/>
    </xf>
    <xf numFmtId="166" fontId="9" fillId="4" borderId="18" xfId="0" applyNumberFormat="1" applyFont="1" applyFill="1" applyBorder="1" applyAlignment="1">
      <alignment horizontal="left" vertical="center" wrapText="1"/>
    </xf>
    <xf numFmtId="165" fontId="3" fillId="16" borderId="51" xfId="2" applyNumberFormat="1" applyFill="1" applyBorder="1" applyAlignment="1">
      <alignment horizontal="left" vertical="center" wrapText="1"/>
    </xf>
    <xf numFmtId="0" fontId="3" fillId="12" borderId="52" xfId="2" applyFill="1" applyBorder="1" applyAlignment="1">
      <alignment vertical="center" wrapText="1"/>
    </xf>
    <xf numFmtId="0" fontId="10" fillId="12" borderId="19" xfId="0" applyFont="1" applyFill="1" applyBorder="1" applyAlignment="1">
      <alignment horizontal="center" vertical="center" wrapText="1"/>
    </xf>
    <xf numFmtId="0" fontId="10" fillId="12" borderId="35" xfId="0" applyFont="1" applyFill="1" applyBorder="1" applyAlignment="1">
      <alignment horizontal="center" vertical="center" wrapText="1"/>
    </xf>
    <xf numFmtId="16" fontId="12" fillId="21" borderId="36" xfId="0" applyNumberFormat="1" applyFont="1" applyFill="1" applyBorder="1" applyAlignment="1">
      <alignment horizontal="center" wrapText="1"/>
    </xf>
    <xf numFmtId="0" fontId="12" fillId="21" borderId="18" xfId="0" applyFont="1" applyFill="1" applyBorder="1" applyAlignment="1">
      <alignment horizontal="left" wrapText="1"/>
    </xf>
    <xf numFmtId="0" fontId="9" fillId="0" borderId="15" xfId="0" applyFont="1" applyFill="1" applyBorder="1" applyAlignment="1">
      <alignment horizontal="right" vertical="center" wrapText="1"/>
    </xf>
    <xf numFmtId="0" fontId="9" fillId="0" borderId="16" xfId="0" applyFont="1" applyFill="1" applyBorder="1" applyAlignment="1">
      <alignment horizontal="left" vertical="center" wrapText="1"/>
    </xf>
    <xf numFmtId="164" fontId="9" fillId="0" borderId="16" xfId="0" applyNumberFormat="1" applyFont="1" applyFill="1" applyBorder="1" applyAlignment="1">
      <alignment horizontal="left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left" vertical="center" wrapText="1"/>
    </xf>
    <xf numFmtId="164" fontId="9" fillId="0" borderId="18" xfId="0" applyNumberFormat="1" applyFont="1" applyFill="1" applyBorder="1" applyAlignment="1">
      <alignment horizontal="left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center" wrapText="1"/>
    </xf>
    <xf numFmtId="165" fontId="1" fillId="0" borderId="18" xfId="1" applyNumberFormat="1" applyFill="1" applyBorder="1" applyAlignment="1">
      <alignment horizontal="left" vertical="center" wrapText="1"/>
    </xf>
    <xf numFmtId="0" fontId="9" fillId="0" borderId="22" xfId="0" applyFont="1" applyFill="1" applyBorder="1" applyAlignment="1">
      <alignment horizontal="right" vertical="center" wrapText="1"/>
    </xf>
    <xf numFmtId="165" fontId="9" fillId="0" borderId="18" xfId="0" applyNumberFormat="1" applyFont="1" applyFill="1" applyBorder="1" applyAlignment="1">
      <alignment vertical="center" wrapText="1"/>
    </xf>
    <xf numFmtId="0" fontId="8" fillId="15" borderId="26" xfId="0" applyFont="1" applyFill="1" applyBorder="1" applyAlignment="1">
      <alignment horizontal="right" vertical="center" wrapText="1"/>
    </xf>
    <xf numFmtId="0" fontId="9" fillId="0" borderId="18" xfId="0" applyFont="1" applyFill="1" applyBorder="1" applyAlignment="1">
      <alignment horizontal="right" vertical="center" wrapText="1"/>
    </xf>
    <xf numFmtId="0" fontId="11" fillId="17" borderId="26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right" vertical="center" wrapText="1"/>
    </xf>
    <xf numFmtId="0" fontId="4" fillId="0" borderId="18" xfId="0" applyFont="1" applyFill="1" applyBorder="1" applyAlignment="1">
      <alignment horizontal="left" vertical="center" wrapText="1"/>
    </xf>
    <xf numFmtId="164" fontId="4" fillId="0" borderId="18" xfId="0" applyNumberFormat="1" applyFont="1" applyFill="1" applyBorder="1" applyAlignment="1">
      <alignment horizontal="left" vertical="center" wrapText="1"/>
    </xf>
    <xf numFmtId="0" fontId="8" fillId="3" borderId="26" xfId="0" applyFont="1" applyFill="1" applyBorder="1" applyAlignment="1">
      <alignment horizontal="right" vertical="center" wrapText="1"/>
    </xf>
    <xf numFmtId="0" fontId="11" fillId="7" borderId="26" xfId="0" applyFont="1" applyFill="1" applyBorder="1" applyAlignment="1">
      <alignment horizontal="right" vertical="center" wrapText="1"/>
    </xf>
    <xf numFmtId="0" fontId="8" fillId="13" borderId="26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20" fillId="3" borderId="12" xfId="0" applyFont="1" applyFill="1" applyBorder="1"/>
    <xf numFmtId="0" fontId="20" fillId="3" borderId="14" xfId="0" applyFont="1" applyFill="1" applyBorder="1"/>
    <xf numFmtId="0" fontId="9" fillId="22" borderId="15" xfId="0" applyFont="1" applyFill="1" applyBorder="1" applyAlignment="1">
      <alignment horizontal="right" vertical="center" wrapText="1"/>
    </xf>
    <xf numFmtId="0" fontId="9" fillId="22" borderId="18" xfId="0" applyFont="1" applyFill="1" applyBorder="1" applyAlignment="1">
      <alignment horizontal="left" vertical="center" wrapText="1"/>
    </xf>
    <xf numFmtId="15" fontId="9" fillId="22" borderId="18" xfId="0" applyNumberFormat="1" applyFont="1" applyFill="1" applyBorder="1" applyAlignment="1">
      <alignment horizontal="left" vertical="center" wrapText="1"/>
    </xf>
    <xf numFmtId="164" fontId="9" fillId="22" borderId="18" xfId="0" applyNumberFormat="1" applyFont="1" applyFill="1" applyBorder="1" applyAlignment="1">
      <alignment horizontal="left" vertical="center" wrapText="1"/>
    </xf>
    <xf numFmtId="0" fontId="10" fillId="22" borderId="18" xfId="0" applyFont="1" applyFill="1" applyBorder="1" applyAlignment="1">
      <alignment horizontal="center" vertical="center" wrapText="1"/>
    </xf>
    <xf numFmtId="165" fontId="9" fillId="22" borderId="18" xfId="0" applyNumberFormat="1" applyFont="1" applyFill="1" applyBorder="1" applyAlignment="1">
      <alignment horizontal="left" vertical="center" wrapText="1"/>
    </xf>
    <xf numFmtId="165" fontId="9" fillId="22" borderId="18" xfId="0" applyNumberFormat="1" applyFont="1" applyFill="1" applyBorder="1" applyAlignment="1">
      <alignment horizontal="center" vertical="center" wrapText="1"/>
    </xf>
    <xf numFmtId="0" fontId="3" fillId="22" borderId="18" xfId="2" applyFill="1" applyBorder="1" applyAlignment="1">
      <alignment vertical="center" wrapText="1"/>
    </xf>
    <xf numFmtId="0" fontId="35" fillId="22" borderId="18" xfId="0" applyFont="1" applyFill="1" applyBorder="1"/>
    <xf numFmtId="0" fontId="9" fillId="22" borderId="18" xfId="0" applyFont="1" applyFill="1" applyBorder="1" applyAlignment="1">
      <alignment horizontal="left" vertical="top" wrapText="1"/>
    </xf>
    <xf numFmtId="0" fontId="3" fillId="22" borderId="18" xfId="2" applyFill="1" applyBorder="1" applyAlignment="1">
      <alignment horizontal="left" vertical="center" wrapText="1"/>
    </xf>
    <xf numFmtId="3" fontId="11" fillId="22" borderId="0" xfId="0" applyNumberFormat="1" applyFont="1" applyFill="1" applyAlignment="1">
      <alignment horizontal="center" vertical="center"/>
    </xf>
    <xf numFmtId="1" fontId="11" fillId="22" borderId="0" xfId="0" applyNumberFormat="1" applyFont="1" applyFill="1" applyAlignment="1">
      <alignment horizontal="center" vertical="center"/>
    </xf>
    <xf numFmtId="0" fontId="0" fillId="22" borderId="0" xfId="0" applyFill="1"/>
    <xf numFmtId="1" fontId="0" fillId="0" borderId="0" xfId="0" applyNumberFormat="1" applyFill="1"/>
    <xf numFmtId="165" fontId="9" fillId="0" borderId="16" xfId="0" applyNumberFormat="1" applyFont="1" applyFill="1" applyBorder="1" applyAlignment="1">
      <alignment horizontal="left" vertical="center" wrapText="1"/>
    </xf>
    <xf numFmtId="165" fontId="9" fillId="0" borderId="16" xfId="0" applyNumberFormat="1" applyFont="1" applyFill="1" applyBorder="1" applyAlignment="1">
      <alignment horizontal="center" vertical="center" wrapText="1"/>
    </xf>
    <xf numFmtId="0" fontId="4" fillId="5" borderId="18" xfId="0" applyFont="1" applyFill="1" applyBorder="1" applyAlignment="1">
      <alignment horizontal="left" vertical="top" wrapText="1"/>
    </xf>
    <xf numFmtId="0" fontId="4" fillId="0" borderId="16" xfId="0" applyFont="1" applyFill="1" applyBorder="1" applyAlignment="1">
      <alignment horizontal="left" vertical="center" wrapText="1"/>
    </xf>
    <xf numFmtId="0" fontId="12" fillId="5" borderId="24" xfId="0" applyFont="1" applyFill="1" applyBorder="1" applyAlignment="1">
      <alignment horizontal="left" vertical="top" wrapText="1"/>
    </xf>
    <xf numFmtId="0" fontId="0" fillId="0" borderId="0" xfId="0" applyBorder="1"/>
    <xf numFmtId="0" fontId="4" fillId="0" borderId="0" xfId="0" applyFont="1" applyAlignment="1">
      <alignment horizontal="right" wrapText="1"/>
    </xf>
    <xf numFmtId="0" fontId="11" fillId="17" borderId="13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center" vertical="center" wrapText="1"/>
    </xf>
    <xf numFmtId="0" fontId="8" fillId="11" borderId="35" xfId="0" applyFont="1" applyFill="1" applyBorder="1" applyAlignment="1">
      <alignment horizontal="center" vertical="center" wrapText="1"/>
    </xf>
    <xf numFmtId="0" fontId="10" fillId="7" borderId="35" xfId="0" applyFont="1" applyFill="1" applyBorder="1" applyAlignment="1">
      <alignment horizontal="center" vertical="center" wrapText="1"/>
    </xf>
    <xf numFmtId="0" fontId="10" fillId="13" borderId="31" xfId="0" applyFont="1" applyFill="1" applyBorder="1" applyAlignment="1">
      <alignment horizontal="center" vertical="center" wrapText="1"/>
    </xf>
    <xf numFmtId="0" fontId="10" fillId="13" borderId="35" xfId="0" applyFont="1" applyFill="1" applyBorder="1" applyAlignment="1">
      <alignment horizontal="center" vertical="center" wrapText="1"/>
    </xf>
    <xf numFmtId="0" fontId="10" fillId="3" borderId="35" xfId="0" applyFont="1" applyFill="1" applyBorder="1" applyAlignment="1">
      <alignment horizontal="center" vertical="center" wrapText="1"/>
    </xf>
    <xf numFmtId="1" fontId="11" fillId="0" borderId="0" xfId="0" applyNumberFormat="1" applyFont="1" applyFill="1" applyAlignment="1">
      <alignment horizontal="center" vertical="center"/>
    </xf>
    <xf numFmtId="0" fontId="8" fillId="13" borderId="7" xfId="0" applyFont="1" applyFill="1" applyBorder="1" applyAlignment="1">
      <alignment horizontal="center" vertical="center" wrapText="1"/>
    </xf>
    <xf numFmtId="0" fontId="8" fillId="13" borderId="35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right" vertical="center" wrapText="1"/>
    </xf>
    <xf numFmtId="0" fontId="9" fillId="0" borderId="16" xfId="0" applyFont="1" applyBorder="1" applyAlignment="1">
      <alignment horizontal="left" vertical="center" wrapText="1"/>
    </xf>
    <xf numFmtId="0" fontId="0" fillId="0" borderId="18" xfId="0" applyBorder="1"/>
    <xf numFmtId="164" fontId="9" fillId="0" borderId="16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5" fillId="0" borderId="18" xfId="0" applyFont="1" applyBorder="1" applyAlignment="1">
      <alignment vertical="center"/>
    </xf>
    <xf numFmtId="0" fontId="15" fillId="0" borderId="37" xfId="0" applyFont="1" applyBorder="1" applyAlignment="1">
      <alignment vertical="center"/>
    </xf>
    <xf numFmtId="0" fontId="0" fillId="0" borderId="16" xfId="0" applyBorder="1"/>
    <xf numFmtId="0" fontId="0" fillId="0" borderId="37" xfId="0" applyBorder="1" applyAlignment="1">
      <alignment vertical="center"/>
    </xf>
    <xf numFmtId="0" fontId="0" fillId="0" borderId="18" xfId="0" applyBorder="1" applyAlignment="1">
      <alignment vertical="center"/>
    </xf>
    <xf numFmtId="0" fontId="16" fillId="0" borderId="18" xfId="0" applyFont="1" applyBorder="1" applyAlignment="1">
      <alignment horizontal="right" vertical="center" wrapText="1"/>
    </xf>
    <xf numFmtId="0" fontId="9" fillId="0" borderId="7" xfId="0" applyFont="1" applyBorder="1" applyAlignment="1">
      <alignment horizontal="left" vertical="center" wrapText="1"/>
    </xf>
    <xf numFmtId="164" fontId="9" fillId="0" borderId="7" xfId="0" applyNumberFormat="1" applyFont="1" applyBorder="1" applyAlignment="1">
      <alignment horizontal="left" vertical="center" wrapText="1"/>
    </xf>
    <xf numFmtId="0" fontId="9" fillId="0" borderId="24" xfId="0" applyFont="1" applyBorder="1" applyAlignment="1">
      <alignment horizontal="left" vertical="center" wrapText="1"/>
    </xf>
    <xf numFmtId="164" fontId="9" fillId="0" borderId="24" xfId="0" applyNumberFormat="1" applyFont="1" applyBorder="1" applyAlignment="1">
      <alignment horizontal="left" vertical="center" wrapText="1"/>
    </xf>
    <xf numFmtId="0" fontId="9" fillId="0" borderId="28" xfId="0" applyFont="1" applyBorder="1" applyAlignment="1">
      <alignment horizontal="right" vertical="center" wrapText="1"/>
    </xf>
    <xf numFmtId="0" fontId="9" fillId="0" borderId="29" xfId="0" applyFont="1" applyBorder="1" applyAlignment="1">
      <alignment horizontal="left" vertical="center" wrapText="1"/>
    </xf>
    <xf numFmtId="164" fontId="9" fillId="0" borderId="29" xfId="0" applyNumberFormat="1" applyFont="1" applyBorder="1" applyAlignment="1">
      <alignment horizontal="left" vertical="center" wrapText="1"/>
    </xf>
    <xf numFmtId="0" fontId="15" fillId="0" borderId="38" xfId="0" applyFont="1" applyBorder="1" applyAlignment="1">
      <alignment vertical="center"/>
    </xf>
    <xf numFmtId="0" fontId="9" fillId="0" borderId="31" xfId="0" applyFont="1" applyBorder="1" applyAlignment="1">
      <alignment horizontal="left" vertical="center" wrapText="1"/>
    </xf>
    <xf numFmtId="0" fontId="15" fillId="0" borderId="0" xfId="0" applyFont="1" applyAlignment="1">
      <alignment vertical="center"/>
    </xf>
    <xf numFmtId="0" fontId="9" fillId="0" borderId="34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right" vertical="center" wrapText="1"/>
    </xf>
    <xf numFmtId="0" fontId="0" fillId="0" borderId="18" xfId="0" applyBorder="1" applyAlignment="1">
      <alignment horizontal="right" vertical="center"/>
    </xf>
    <xf numFmtId="0" fontId="17" fillId="0" borderId="18" xfId="0" applyFont="1" applyBorder="1"/>
    <xf numFmtId="0" fontId="4" fillId="0" borderId="18" xfId="0" applyFont="1" applyBorder="1" applyAlignment="1">
      <alignment horizontal="right" vertical="center" wrapText="1"/>
    </xf>
    <xf numFmtId="0" fontId="4" fillId="0" borderId="18" xfId="0" applyFont="1" applyBorder="1" applyAlignment="1">
      <alignment horizontal="left" vertical="center" wrapText="1"/>
    </xf>
    <xf numFmtId="164" fontId="4" fillId="0" borderId="18" xfId="0" applyNumberFormat="1" applyFont="1" applyBorder="1" applyAlignment="1">
      <alignment horizontal="left" vertical="center" wrapText="1"/>
    </xf>
    <xf numFmtId="0" fontId="11" fillId="9" borderId="35" xfId="0" applyFont="1" applyFill="1" applyBorder="1" applyAlignment="1">
      <alignment horizontal="center" vertical="center" wrapText="1"/>
    </xf>
    <xf numFmtId="0" fontId="9" fillId="0" borderId="29" xfId="0" applyFont="1" applyFill="1" applyBorder="1" applyAlignment="1">
      <alignment horizontal="left" vertical="center" wrapText="1"/>
    </xf>
    <xf numFmtId="164" fontId="9" fillId="0" borderId="29" xfId="0" applyNumberFormat="1" applyFont="1" applyFill="1" applyBorder="1" applyAlignment="1">
      <alignment horizontal="left" vertical="center" wrapText="1"/>
    </xf>
    <xf numFmtId="0" fontId="9" fillId="0" borderId="29" xfId="0" applyFont="1" applyFill="1" applyBorder="1" applyAlignment="1">
      <alignment horizontal="center" vertical="center" wrapText="1"/>
    </xf>
    <xf numFmtId="165" fontId="9" fillId="0" borderId="29" xfId="0" applyNumberFormat="1" applyFont="1" applyFill="1" applyBorder="1" applyAlignment="1">
      <alignment horizontal="left" vertical="center" wrapText="1"/>
    </xf>
    <xf numFmtId="165" fontId="9" fillId="0" borderId="29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9" fillId="0" borderId="0" xfId="0" applyFont="1" applyFill="1" applyBorder="1" applyAlignment="1">
      <alignment horizontal="left" vertical="center" wrapText="1"/>
    </xf>
    <xf numFmtId="165" fontId="9" fillId="0" borderId="0" xfId="0" applyNumberFormat="1" applyFont="1" applyFill="1" applyBorder="1" applyAlignment="1">
      <alignment horizontal="center" vertical="center" wrapText="1"/>
    </xf>
    <xf numFmtId="0" fontId="3" fillId="0" borderId="0" xfId="2" applyFill="1" applyBorder="1" applyAlignment="1">
      <alignment vertical="center" wrapText="1"/>
    </xf>
    <xf numFmtId="0" fontId="3" fillId="0" borderId="0" xfId="2" applyFill="1" applyBorder="1" applyAlignment="1">
      <alignment horizontal="left" vertical="center" wrapText="1"/>
    </xf>
    <xf numFmtId="165" fontId="9" fillId="0" borderId="23" xfId="0" applyNumberFormat="1" applyFont="1" applyFill="1" applyBorder="1" applyAlignment="1">
      <alignment horizontal="left" vertical="top" wrapText="1"/>
    </xf>
    <xf numFmtId="0" fontId="9" fillId="0" borderId="18" xfId="0" applyFont="1" applyFill="1" applyBorder="1" applyAlignment="1">
      <alignment horizontal="left" vertical="top" wrapText="1"/>
    </xf>
    <xf numFmtId="165" fontId="9" fillId="0" borderId="18" xfId="0" applyNumberFormat="1" applyFont="1" applyFill="1" applyBorder="1" applyAlignment="1">
      <alignment horizontal="left" vertical="top" wrapText="1"/>
    </xf>
    <xf numFmtId="166" fontId="9" fillId="8" borderId="18" xfId="0" applyNumberFormat="1" applyFont="1" applyFill="1" applyBorder="1" applyAlignment="1">
      <alignment horizontal="left" vertical="center" wrapText="1"/>
    </xf>
    <xf numFmtId="166" fontId="9" fillId="12" borderId="16" xfId="0" applyNumberFormat="1" applyFont="1" applyFill="1" applyBorder="1" applyAlignment="1">
      <alignment horizontal="left" vertical="center" wrapText="1"/>
    </xf>
    <xf numFmtId="165" fontId="9" fillId="4" borderId="16" xfId="0" applyNumberFormat="1" applyFont="1" applyFill="1" applyBorder="1" applyAlignment="1">
      <alignment horizontal="center" vertical="center" wrapText="1"/>
    </xf>
    <xf numFmtId="0" fontId="3" fillId="4" borderId="18" xfId="2" applyFill="1" applyBorder="1"/>
    <xf numFmtId="165" fontId="9" fillId="0" borderId="18" xfId="0" applyNumberFormat="1" applyFont="1" applyFill="1" applyBorder="1" applyAlignment="1">
      <alignment horizontal="left" vertical="center" wrapText="1"/>
    </xf>
    <xf numFmtId="0" fontId="4" fillId="23" borderId="15" xfId="0" applyFont="1" applyFill="1" applyBorder="1" applyAlignment="1">
      <alignment horizontal="right" vertical="center" wrapText="1"/>
    </xf>
    <xf numFmtId="0" fontId="4" fillId="23" borderId="16" xfId="0" applyFont="1" applyFill="1" applyBorder="1" applyAlignment="1">
      <alignment horizontal="left" vertical="center" wrapText="1"/>
    </xf>
    <xf numFmtId="164" fontId="4" fillId="23" borderId="16" xfId="0" applyNumberFormat="1" applyFont="1" applyFill="1" applyBorder="1" applyAlignment="1">
      <alignment horizontal="left" vertical="center" wrapText="1"/>
    </xf>
    <xf numFmtId="0" fontId="4" fillId="23" borderId="16" xfId="0" applyFont="1" applyFill="1" applyBorder="1" applyAlignment="1">
      <alignment horizontal="center" vertical="center" wrapText="1"/>
    </xf>
    <xf numFmtId="165" fontId="4" fillId="23" borderId="16" xfId="0" applyNumberFormat="1" applyFont="1" applyFill="1" applyBorder="1" applyAlignment="1">
      <alignment horizontal="left" vertical="center" wrapText="1"/>
    </xf>
    <xf numFmtId="165" fontId="4" fillId="23" borderId="16" xfId="0" applyNumberFormat="1" applyFont="1" applyFill="1" applyBorder="1" applyAlignment="1">
      <alignment horizontal="center" vertical="center" wrapText="1"/>
    </xf>
    <xf numFmtId="0" fontId="3" fillId="23" borderId="16" xfId="2" applyFill="1" applyBorder="1" applyAlignment="1">
      <alignment horizontal="left" vertical="center" wrapText="1"/>
    </xf>
    <xf numFmtId="0" fontId="12" fillId="23" borderId="19" xfId="0" applyFont="1" applyFill="1" applyBorder="1" applyAlignment="1">
      <alignment horizontal="center" vertical="center" wrapText="1"/>
    </xf>
    <xf numFmtId="0" fontId="3" fillId="23" borderId="18" xfId="2" applyFill="1" applyBorder="1" applyAlignment="1">
      <alignment horizontal="left" vertical="center" wrapText="1"/>
    </xf>
    <xf numFmtId="0" fontId="9" fillId="23" borderId="16" xfId="0" applyFont="1" applyFill="1" applyBorder="1" applyAlignment="1">
      <alignment horizontal="left" vertical="center" wrapText="1"/>
    </xf>
    <xf numFmtId="0" fontId="41" fillId="0" borderId="18" xfId="0" applyFont="1" applyFill="1" applyBorder="1" applyAlignment="1">
      <alignment horizontal="left" vertical="center" wrapText="1"/>
    </xf>
    <xf numFmtId="165" fontId="41" fillId="0" borderId="18" xfId="0" applyNumberFormat="1" applyFont="1" applyFill="1" applyBorder="1" applyAlignment="1">
      <alignment horizontal="left" vertical="center" wrapText="1"/>
    </xf>
    <xf numFmtId="0" fontId="42" fillId="0" borderId="0" xfId="0" applyFont="1" applyAlignment="1">
      <alignment vertical="center"/>
    </xf>
    <xf numFmtId="0" fontId="43" fillId="0" borderId="0" xfId="0" applyFont="1" applyAlignment="1">
      <alignment vertical="center"/>
    </xf>
    <xf numFmtId="0" fontId="18" fillId="0" borderId="18" xfId="0" applyFont="1" applyFill="1" applyBorder="1"/>
    <xf numFmtId="0" fontId="44" fillId="0" borderId="18" xfId="0" applyFont="1" applyFill="1" applyBorder="1" applyAlignment="1">
      <alignment vertical="center" wrapText="1"/>
    </xf>
    <xf numFmtId="0" fontId="18" fillId="0" borderId="18" xfId="0" applyFont="1" applyBorder="1" applyAlignment="1">
      <alignment vertical="top" wrapText="1"/>
    </xf>
    <xf numFmtId="0" fontId="18" fillId="0" borderId="18" xfId="0" applyFont="1" applyBorder="1" applyAlignment="1"/>
    <xf numFmtId="0" fontId="41" fillId="0" borderId="18" xfId="0" applyFont="1" applyFill="1" applyBorder="1" applyAlignment="1">
      <alignment horizontal="left" wrapText="1"/>
    </xf>
    <xf numFmtId="165" fontId="41" fillId="0" borderId="18" xfId="0" applyNumberFormat="1" applyFont="1" applyFill="1" applyBorder="1" applyAlignment="1">
      <alignment horizontal="left" wrapText="1"/>
    </xf>
    <xf numFmtId="0" fontId="18" fillId="0" borderId="18" xfId="0" applyFont="1" applyFill="1" applyBorder="1" applyAlignment="1"/>
    <xf numFmtId="0" fontId="44" fillId="0" borderId="18" xfId="0" applyFont="1" applyFill="1" applyBorder="1" applyAlignment="1">
      <alignment wrapText="1"/>
    </xf>
    <xf numFmtId="0" fontId="44" fillId="0" borderId="18" xfId="0" applyFont="1" applyBorder="1" applyAlignment="1">
      <alignment vertical="center" wrapText="1"/>
    </xf>
    <xf numFmtId="0" fontId="44" fillId="0" borderId="18" xfId="0" applyFont="1" applyBorder="1" applyAlignment="1">
      <alignment vertical="center"/>
    </xf>
    <xf numFmtId="0" fontId="44" fillId="0" borderId="18" xfId="0" applyFont="1" applyFill="1" applyBorder="1" applyAlignment="1">
      <alignment horizontal="left" vertical="center" wrapText="1"/>
    </xf>
    <xf numFmtId="0" fontId="18" fillId="0" borderId="18" xfId="0" applyFont="1" applyBorder="1" applyAlignment="1">
      <alignment horizontal="left"/>
    </xf>
    <xf numFmtId="0" fontId="18" fillId="0" borderId="18" xfId="0" applyFont="1" applyBorder="1" applyAlignment="1">
      <alignment horizontal="left" wrapText="1"/>
    </xf>
    <xf numFmtId="165" fontId="9" fillId="0" borderId="18" xfId="0" applyNumberFormat="1" applyFont="1" applyFill="1" applyBorder="1" applyAlignment="1">
      <alignment horizontal="center" vertical="center" wrapText="1"/>
    </xf>
    <xf numFmtId="0" fontId="9" fillId="5" borderId="53" xfId="0" applyFont="1" applyFill="1" applyBorder="1" applyAlignment="1">
      <alignment horizontal="center" vertical="center" wrapText="1"/>
    </xf>
    <xf numFmtId="0" fontId="9" fillId="5" borderId="54" xfId="0" applyFont="1" applyFill="1" applyBorder="1" applyAlignment="1">
      <alignment horizontal="center" vertical="center" wrapText="1"/>
    </xf>
    <xf numFmtId="1" fontId="9" fillId="5" borderId="54" xfId="0" applyNumberFormat="1" applyFont="1" applyFill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164" fontId="9" fillId="0" borderId="18" xfId="0" applyNumberFormat="1" applyFont="1" applyFill="1" applyBorder="1" applyAlignment="1">
      <alignment horizontal="left" vertical="top" wrapText="1"/>
    </xf>
    <xf numFmtId="1" fontId="9" fillId="0" borderId="18" xfId="0" applyNumberFormat="1" applyFont="1" applyFill="1" applyBorder="1" applyAlignment="1">
      <alignment horizontal="center" vertical="top" wrapText="1"/>
    </xf>
    <xf numFmtId="0" fontId="18" fillId="0" borderId="0" xfId="0" applyFont="1"/>
    <xf numFmtId="0" fontId="18" fillId="0" borderId="0" xfId="0" applyFont="1" applyAlignment="1">
      <alignment horizontal="left"/>
    </xf>
    <xf numFmtId="16" fontId="12" fillId="24" borderId="36" xfId="0" applyNumberFormat="1" applyFont="1" applyFill="1" applyBorder="1" applyAlignment="1">
      <alignment horizontal="center" wrapText="1"/>
    </xf>
    <xf numFmtId="0" fontId="12" fillId="24" borderId="18" xfId="0" applyFont="1" applyFill="1" applyBorder="1" applyAlignment="1">
      <alignment horizontal="left" wrapText="1"/>
    </xf>
    <xf numFmtId="0" fontId="44" fillId="0" borderId="0" xfId="0" applyFont="1" applyAlignment="1">
      <alignment vertical="center"/>
    </xf>
    <xf numFmtId="0" fontId="10" fillId="8" borderId="8" xfId="0" applyFont="1" applyFill="1" applyBorder="1" applyAlignment="1">
      <alignment horizontal="center" vertical="center" wrapText="1"/>
    </xf>
    <xf numFmtId="0" fontId="10" fillId="8" borderId="19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left" vertical="center" wrapText="1"/>
    </xf>
    <xf numFmtId="0" fontId="8" fillId="3" borderId="14" xfId="0" applyFont="1" applyFill="1" applyBorder="1" applyAlignment="1">
      <alignment horizontal="left" vertical="center" wrapText="1"/>
    </xf>
    <xf numFmtId="1" fontId="10" fillId="4" borderId="33" xfId="0" applyNumberFormat="1" applyFont="1" applyFill="1" applyBorder="1" applyAlignment="1">
      <alignment horizontal="center" vertical="center" wrapText="1"/>
    </xf>
    <xf numFmtId="1" fontId="10" fillId="4" borderId="41" xfId="0" applyNumberFormat="1" applyFont="1" applyFill="1" applyBorder="1" applyAlignment="1">
      <alignment horizontal="center" vertical="center" wrapText="1"/>
    </xf>
    <xf numFmtId="1" fontId="10" fillId="4" borderId="43" xfId="0" applyNumberFormat="1" applyFont="1" applyFill="1" applyBorder="1" applyAlignment="1">
      <alignment horizontal="center" vertical="center" wrapText="1"/>
    </xf>
    <xf numFmtId="0" fontId="11" fillId="7" borderId="13" xfId="0" applyFont="1" applyFill="1" applyBorder="1" applyAlignment="1">
      <alignment horizontal="left" vertical="center" wrapText="1"/>
    </xf>
    <xf numFmtId="0" fontId="11" fillId="7" borderId="14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9" fillId="4" borderId="44" xfId="0" applyFont="1" applyFill="1" applyBorder="1" applyAlignment="1">
      <alignment horizontal="center" vertical="center" wrapText="1"/>
    </xf>
    <xf numFmtId="0" fontId="10" fillId="8" borderId="20" xfId="0" applyFont="1" applyFill="1" applyBorder="1" applyAlignment="1">
      <alignment horizontal="center" vertical="center" wrapText="1"/>
    </xf>
    <xf numFmtId="0" fontId="12" fillId="18" borderId="28" xfId="0" applyFont="1" applyFill="1" applyBorder="1" applyAlignment="1">
      <alignment horizontal="center" wrapText="1"/>
    </xf>
    <xf numFmtId="0" fontId="12" fillId="18" borderId="30" xfId="0" applyFont="1" applyFill="1" applyBorder="1" applyAlignment="1">
      <alignment horizontal="center" wrapText="1"/>
    </xf>
    <xf numFmtId="0" fontId="8" fillId="15" borderId="13" xfId="0" applyFont="1" applyFill="1" applyBorder="1" applyAlignment="1">
      <alignment horizontal="left" vertical="center" wrapText="1"/>
    </xf>
    <xf numFmtId="0" fontId="8" fillId="15" borderId="14" xfId="0" applyFont="1" applyFill="1" applyBorder="1" applyAlignment="1">
      <alignment horizontal="left" vertical="center" wrapText="1"/>
    </xf>
    <xf numFmtId="0" fontId="10" fillId="16" borderId="8" xfId="0" applyFont="1" applyFill="1" applyBorder="1" applyAlignment="1">
      <alignment horizontal="center" vertical="center" wrapText="1"/>
    </xf>
    <xf numFmtId="0" fontId="10" fillId="16" borderId="20" xfId="0" applyFont="1" applyFill="1" applyBorder="1" applyAlignment="1">
      <alignment horizontal="center" vertical="center" wrapText="1"/>
    </xf>
    <xf numFmtId="0" fontId="10" fillId="16" borderId="21" xfId="0" applyFont="1" applyFill="1" applyBorder="1" applyAlignment="1">
      <alignment horizontal="center" vertical="center" wrapText="1"/>
    </xf>
    <xf numFmtId="0" fontId="10" fillId="16" borderId="33" xfId="0" applyFont="1" applyFill="1" applyBorder="1" applyAlignment="1">
      <alignment horizontal="center" vertical="center" wrapText="1"/>
    </xf>
    <xf numFmtId="0" fontId="10" fillId="16" borderId="44" xfId="0" applyFont="1" applyFill="1" applyBorder="1" applyAlignment="1">
      <alignment horizontal="center" vertical="center" wrapText="1"/>
    </xf>
    <xf numFmtId="0" fontId="11" fillId="17" borderId="13" xfId="0" applyFont="1" applyFill="1" applyBorder="1" applyAlignment="1">
      <alignment horizontal="left" vertical="center" wrapText="1"/>
    </xf>
    <xf numFmtId="0" fontId="11" fillId="17" borderId="14" xfId="0" applyFont="1" applyFill="1" applyBorder="1" applyAlignment="1">
      <alignment horizontal="left" vertical="center" wrapText="1"/>
    </xf>
    <xf numFmtId="0" fontId="11" fillId="0" borderId="12" xfId="0" applyFont="1" applyBorder="1" applyAlignment="1">
      <alignment horizontal="right" vertical="center" wrapText="1"/>
    </xf>
    <xf numFmtId="0" fontId="11" fillId="0" borderId="13" xfId="0" applyFont="1" applyBorder="1" applyAlignment="1">
      <alignment horizontal="right" vertical="center" wrapText="1"/>
    </xf>
    <xf numFmtId="0" fontId="12" fillId="0" borderId="0" xfId="0" applyFont="1" applyAlignment="1">
      <alignment horizontal="left" vertical="center" wrapText="1"/>
    </xf>
    <xf numFmtId="15" fontId="12" fillId="21" borderId="0" xfId="0" applyNumberFormat="1" applyFont="1" applyFill="1" applyAlignment="1">
      <alignment horizontal="left" vertical="center" wrapText="1"/>
    </xf>
    <xf numFmtId="0" fontId="10" fillId="14" borderId="23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 wrapText="1"/>
    </xf>
    <xf numFmtId="0" fontId="10" fillId="14" borderId="32" xfId="0" applyFont="1" applyFill="1" applyBorder="1" applyAlignment="1">
      <alignment horizontal="center" vertical="center" wrapText="1"/>
    </xf>
    <xf numFmtId="0" fontId="8" fillId="11" borderId="5" xfId="0" applyFont="1" applyFill="1" applyBorder="1" applyAlignment="1">
      <alignment horizontal="left" vertical="center" wrapText="1"/>
    </xf>
    <xf numFmtId="0" fontId="8" fillId="11" borderId="27" xfId="0" applyFont="1" applyFill="1" applyBorder="1" applyAlignment="1">
      <alignment horizontal="left" vertical="center" wrapText="1"/>
    </xf>
    <xf numFmtId="0" fontId="10" fillId="12" borderId="30" xfId="0" applyFont="1" applyFill="1" applyBorder="1" applyAlignment="1">
      <alignment horizontal="center" vertical="center" wrapText="1"/>
    </xf>
    <xf numFmtId="0" fontId="10" fillId="12" borderId="23" xfId="0" applyFont="1" applyFill="1" applyBorder="1" applyAlignment="1">
      <alignment horizontal="center" vertical="center" wrapText="1"/>
    </xf>
    <xf numFmtId="0" fontId="10" fillId="12" borderId="8" xfId="0" applyFont="1" applyFill="1" applyBorder="1" applyAlignment="1">
      <alignment horizontal="center" vertical="center" wrapText="1"/>
    </xf>
    <xf numFmtId="0" fontId="10" fillId="12" borderId="21" xfId="0" applyFont="1" applyFill="1" applyBorder="1" applyAlignment="1">
      <alignment horizontal="center" vertical="center" wrapText="1"/>
    </xf>
    <xf numFmtId="0" fontId="10" fillId="12" borderId="44" xfId="0" applyFont="1" applyFill="1" applyBorder="1" applyAlignment="1">
      <alignment horizontal="center" vertical="center" wrapText="1"/>
    </xf>
    <xf numFmtId="0" fontId="8" fillId="13" borderId="13" xfId="0" applyFont="1" applyFill="1" applyBorder="1" applyAlignment="1">
      <alignment horizontal="left" vertical="center" wrapText="1"/>
    </xf>
    <xf numFmtId="0" fontId="8" fillId="13" borderId="14" xfId="0" applyFont="1" applyFill="1" applyBorder="1" applyAlignment="1">
      <alignment horizontal="left" vertical="center" wrapText="1"/>
    </xf>
    <xf numFmtId="0" fontId="10" fillId="14" borderId="20" xfId="0" applyFont="1" applyFill="1" applyBorder="1" applyAlignment="1">
      <alignment horizontal="center" vertical="center" wrapText="1"/>
    </xf>
    <xf numFmtId="0" fontId="10" fillId="14" borderId="19" xfId="0" applyFont="1" applyFill="1" applyBorder="1" applyAlignment="1">
      <alignment horizontal="center" vertical="center" wrapText="1"/>
    </xf>
    <xf numFmtId="0" fontId="10" fillId="14" borderId="8" xfId="0" applyFont="1" applyFill="1" applyBorder="1" applyAlignment="1">
      <alignment horizontal="center" vertical="center"/>
    </xf>
    <xf numFmtId="0" fontId="10" fillId="14" borderId="19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8" fillId="15" borderId="5" xfId="0" applyFont="1" applyFill="1" applyBorder="1" applyAlignment="1">
      <alignment horizontal="left" vertical="center" wrapText="1"/>
    </xf>
    <xf numFmtId="0" fontId="11" fillId="17" borderId="5" xfId="0" applyFont="1" applyFill="1" applyBorder="1" applyAlignment="1">
      <alignment horizontal="left" vertical="center" wrapText="1"/>
    </xf>
    <xf numFmtId="0" fontId="38" fillId="14" borderId="53" xfId="0" applyFont="1" applyFill="1" applyBorder="1" applyAlignment="1">
      <alignment horizontal="center" vertical="center" wrapText="1"/>
    </xf>
    <xf numFmtId="0" fontId="38" fillId="14" borderId="47" xfId="0" applyFont="1" applyFill="1" applyBorder="1" applyAlignment="1">
      <alignment horizontal="center" vertical="center" wrapText="1"/>
    </xf>
    <xf numFmtId="0" fontId="8" fillId="13" borderId="5" xfId="0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11" fillId="7" borderId="5" xfId="0" applyFont="1" applyFill="1" applyBorder="1" applyAlignment="1">
      <alignment horizontal="left" vertical="center" wrapText="1"/>
    </xf>
    <xf numFmtId="1" fontId="11" fillId="5" borderId="0" xfId="0" applyNumberFormat="1" applyFont="1" applyFill="1" applyAlignment="1">
      <alignment horizontal="right" vertical="center"/>
    </xf>
    <xf numFmtId="0" fontId="22" fillId="0" borderId="26" xfId="0" applyFont="1" applyBorder="1" applyAlignment="1">
      <alignment horizontal="left" vertical="top" wrapText="1"/>
    </xf>
    <xf numFmtId="0" fontId="22" fillId="0" borderId="5" xfId="0" applyFont="1" applyBorder="1" applyAlignment="1">
      <alignment horizontal="left" vertical="top" wrapText="1"/>
    </xf>
    <xf numFmtId="0" fontId="22" fillId="0" borderId="27" xfId="0" applyFont="1" applyBorder="1" applyAlignment="1">
      <alignment horizontal="left" vertical="top" wrapText="1"/>
    </xf>
    <xf numFmtId="0" fontId="23" fillId="0" borderId="40" xfId="0" applyFont="1" applyBorder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23" fillId="0" borderId="41" xfId="0" applyFont="1" applyBorder="1" applyAlignment="1">
      <alignment horizontal="left" vertical="top" wrapText="1"/>
    </xf>
    <xf numFmtId="0" fontId="24" fillId="0" borderId="42" xfId="0" applyFont="1" applyBorder="1" applyAlignment="1">
      <alignment horizontal="left" vertical="top" wrapText="1"/>
    </xf>
    <xf numFmtId="0" fontId="24" fillId="0" borderId="1" xfId="0" applyFont="1" applyBorder="1" applyAlignment="1">
      <alignment horizontal="left" vertical="top" wrapText="1"/>
    </xf>
    <xf numFmtId="0" fontId="24" fillId="0" borderId="43" xfId="0" applyFont="1" applyBorder="1" applyAlignment="1">
      <alignment horizontal="left" vertical="top" wrapText="1"/>
    </xf>
    <xf numFmtId="0" fontId="36" fillId="5" borderId="1" xfId="0" applyFont="1" applyFill="1" applyBorder="1" applyAlignment="1">
      <alignment horizontal="center" vertical="center" wrapText="1"/>
    </xf>
    <xf numFmtId="0" fontId="8" fillId="11" borderId="13" xfId="0" applyFont="1" applyFill="1" applyBorder="1" applyAlignment="1">
      <alignment horizontal="left" vertical="center" wrapText="1"/>
    </xf>
    <xf numFmtId="0" fontId="8" fillId="11" borderId="14" xfId="0" applyFont="1" applyFill="1" applyBorder="1" applyAlignment="1">
      <alignment horizontal="left" vertical="center" wrapText="1"/>
    </xf>
    <xf numFmtId="1" fontId="9" fillId="5" borderId="0" xfId="0" applyNumberFormat="1" applyFont="1" applyFill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36" fillId="0" borderId="1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1" fontId="11" fillId="5" borderId="0" xfId="0" applyNumberFormat="1" applyFont="1" applyFill="1" applyAlignment="1">
      <alignment horizontal="right" vertical="center" wrapText="1"/>
    </xf>
    <xf numFmtId="0" fontId="11" fillId="0" borderId="0" xfId="0" applyFont="1" applyAlignment="1">
      <alignment horizontal="right" wrapText="1"/>
    </xf>
    <xf numFmtId="1" fontId="33" fillId="5" borderId="0" xfId="0" applyNumberFormat="1" applyFont="1" applyFill="1" applyAlignment="1">
      <alignment horizontal="right" vertical="center"/>
    </xf>
    <xf numFmtId="1" fontId="34" fillId="5" borderId="0" xfId="0" applyNumberFormat="1" applyFont="1" applyFill="1" applyAlignment="1">
      <alignment horizontal="right" vertical="center"/>
    </xf>
    <xf numFmtId="1" fontId="36" fillId="5" borderId="47" xfId="0" applyNumberFormat="1" applyFont="1" applyFill="1" applyBorder="1" applyAlignment="1">
      <alignment horizontal="center" vertical="center"/>
    </xf>
    <xf numFmtId="0" fontId="11" fillId="5" borderId="0" xfId="0" applyFont="1" applyFill="1" applyAlignment="1">
      <alignment horizontal="right" vertical="center"/>
    </xf>
    <xf numFmtId="0" fontId="36" fillId="5" borderId="47" xfId="0" applyFont="1" applyFill="1" applyBorder="1" applyAlignment="1">
      <alignment horizontal="center" vertical="center"/>
    </xf>
    <xf numFmtId="0" fontId="11" fillId="5" borderId="0" xfId="0" applyFont="1" applyFill="1" applyAlignment="1">
      <alignment horizontal="right"/>
    </xf>
    <xf numFmtId="0" fontId="40" fillId="5" borderId="47" xfId="0" applyFont="1" applyFill="1" applyBorder="1" applyAlignment="1">
      <alignment horizontal="center" vertical="center"/>
    </xf>
    <xf numFmtId="0" fontId="8" fillId="13" borderId="13" xfId="0" applyFont="1" applyFill="1" applyBorder="1" applyAlignment="1">
      <alignment horizontal="left" vertical="top" wrapText="1"/>
    </xf>
    <xf numFmtId="0" fontId="8" fillId="13" borderId="14" xfId="0" applyFont="1" applyFill="1" applyBorder="1" applyAlignment="1">
      <alignment horizontal="left" vertical="top" wrapText="1"/>
    </xf>
    <xf numFmtId="1" fontId="0" fillId="5" borderId="0" xfId="0" applyNumberFormat="1" applyFill="1" applyAlignment="1">
      <alignment horizontal="right" vertical="center"/>
    </xf>
    <xf numFmtId="0" fontId="5" fillId="5" borderId="47" xfId="0" applyFont="1" applyFill="1" applyBorder="1" applyAlignment="1">
      <alignment horizontal="center" vertical="center"/>
    </xf>
    <xf numFmtId="0" fontId="32" fillId="7" borderId="13" xfId="0" applyFont="1" applyFill="1" applyBorder="1" applyAlignment="1">
      <alignment horizontal="left" vertical="top" wrapText="1"/>
    </xf>
    <xf numFmtId="0" fontId="8" fillId="7" borderId="13" xfId="0" applyFont="1" applyFill="1" applyBorder="1" applyAlignment="1">
      <alignment horizontal="left" vertical="top" wrapText="1"/>
    </xf>
    <xf numFmtId="0" fontId="8" fillId="7" borderId="14" xfId="0" applyFont="1" applyFill="1" applyBorder="1" applyAlignment="1">
      <alignment horizontal="left" vertical="top" wrapText="1"/>
    </xf>
    <xf numFmtId="0" fontId="8" fillId="11" borderId="13" xfId="0" applyFont="1" applyFill="1" applyBorder="1" applyAlignment="1">
      <alignment horizontal="left" vertical="top" wrapText="1"/>
    </xf>
    <xf numFmtId="0" fontId="8" fillId="11" borderId="14" xfId="0" applyFont="1" applyFill="1" applyBorder="1" applyAlignment="1">
      <alignment horizontal="left" vertical="top" wrapText="1"/>
    </xf>
    <xf numFmtId="0" fontId="8" fillId="9" borderId="13" xfId="0" applyFont="1" applyFill="1" applyBorder="1" applyAlignment="1">
      <alignment horizontal="left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8" fillId="13" borderId="1" xfId="0" applyFont="1" applyFill="1" applyBorder="1" applyAlignment="1">
      <alignment horizontal="left" vertical="center" wrapText="1"/>
    </xf>
    <xf numFmtId="0" fontId="8" fillId="13" borderId="43" xfId="0" applyFont="1" applyFill="1" applyBorder="1" applyAlignment="1">
      <alignment horizontal="left" vertical="center" wrapText="1"/>
    </xf>
    <xf numFmtId="1" fontId="11" fillId="5" borderId="0" xfId="0" applyNumberFormat="1" applyFont="1" applyFill="1" applyAlignment="1">
      <alignment horizontal="right"/>
    </xf>
    <xf numFmtId="1" fontId="5" fillId="5" borderId="47" xfId="0" applyNumberFormat="1" applyFont="1" applyFill="1" applyBorder="1" applyAlignment="1">
      <alignment horizontal="center" vertical="center"/>
    </xf>
    <xf numFmtId="0" fontId="8" fillId="13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3" xfId="0" applyFont="1" applyBorder="1" applyAlignment="1">
      <alignment horizontal="center" vertical="center" wrapText="1"/>
    </xf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97972</xdr:colOff>
      <xdr:row>0</xdr:row>
      <xdr:rowOff>32908</xdr:rowOff>
    </xdr:from>
    <xdr:to>
      <xdr:col>1</xdr:col>
      <xdr:colOff>317069</xdr:colOff>
      <xdr:row>1</xdr:row>
      <xdr:rowOff>21675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4A7E032-3682-4942-B83B-7593D6D35B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7972" y="32908"/>
          <a:ext cx="828697" cy="1322267"/>
        </a:xfrm>
        <a:prstGeom prst="rect">
          <a:avLst/>
        </a:prstGeom>
      </xdr:spPr>
    </xdr:pic>
    <xdr:clientData/>
  </xdr:twoCellAnchor>
  <xdr:twoCellAnchor editAs="oneCell">
    <xdr:from>
      <xdr:col>11</xdr:col>
      <xdr:colOff>714375</xdr:colOff>
      <xdr:row>0</xdr:row>
      <xdr:rowOff>771525</xdr:rowOff>
    </xdr:from>
    <xdr:to>
      <xdr:col>12</xdr:col>
      <xdr:colOff>310515</xdr:colOff>
      <xdr:row>0</xdr:row>
      <xdr:rowOff>1320165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757142A-2FFD-4D3A-A0E2-73078C62512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3650" y="771525"/>
          <a:ext cx="548640" cy="5486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aciendaeljibarito.com/" TargetMode="External"/><Relationship Id="rId21" Type="http://schemas.openxmlformats.org/officeDocument/2006/relationships/hyperlink" Target="mailto:dthotelsmanager@gmail.com" TargetMode="External"/><Relationship Id="rId63" Type="http://schemas.openxmlformats.org/officeDocument/2006/relationships/hyperlink" Target="http://www.villaverdeinnsj.com/" TargetMode="External"/><Relationship Id="rId159" Type="http://schemas.openxmlformats.org/officeDocument/2006/relationships/hyperlink" Target="http://www.rainforestinnpr.com/" TargetMode="External"/><Relationship Id="rId170" Type="http://schemas.openxmlformats.org/officeDocument/2006/relationships/hyperlink" Target="http://www.hixislandhouse.com/" TargetMode="External"/><Relationship Id="rId226" Type="http://schemas.openxmlformats.org/officeDocument/2006/relationships/hyperlink" Target="mailto:BauzoBrenda@yahoo.com" TargetMode="External"/><Relationship Id="rId268" Type="http://schemas.openxmlformats.org/officeDocument/2006/relationships/hyperlink" Target="http://www.hoteltryst.com/" TargetMode="External"/><Relationship Id="rId32" Type="http://schemas.openxmlformats.org/officeDocument/2006/relationships/hyperlink" Target="mailto:info@rainforestinn.com" TargetMode="External"/><Relationship Id="rId74" Type="http://schemas.openxmlformats.org/officeDocument/2006/relationships/hyperlink" Target="http://www.fourpointscaguas.com/" TargetMode="External"/><Relationship Id="rId128" Type="http://schemas.openxmlformats.org/officeDocument/2006/relationships/hyperlink" Target="http://www.villamontana.com/" TargetMode="External"/><Relationship Id="rId5" Type="http://schemas.openxmlformats.org/officeDocument/2006/relationships/hyperlink" Target="mailto:wmarrero@sheratonoldsanjuan.com" TargetMode="External"/><Relationship Id="rId181" Type="http://schemas.openxmlformats.org/officeDocument/2006/relationships/hyperlink" Target="mailto:hotelmitierra.reservaciones@gmail.com" TargetMode="External"/><Relationship Id="rId237" Type="http://schemas.openxmlformats.org/officeDocument/2006/relationships/hyperlink" Target="mailto:contahotelelguajataca@gmail.com" TargetMode="External"/><Relationship Id="rId279" Type="http://schemas.openxmlformats.org/officeDocument/2006/relationships/hyperlink" Target="mailto:mike.Garcia@hilton.com" TargetMode="External"/><Relationship Id="rId43" Type="http://schemas.openxmlformats.org/officeDocument/2006/relationships/hyperlink" Target="mailto:btutt@condadovanderbilt.com" TargetMode="External"/><Relationship Id="rId139" Type="http://schemas.openxmlformats.org/officeDocument/2006/relationships/hyperlink" Target="http://www.costabahiahotel.com/" TargetMode="External"/><Relationship Id="rId290" Type="http://schemas.openxmlformats.org/officeDocument/2006/relationships/hyperlink" Target="mailto:andaluciapr@gmail.com" TargetMode="External"/><Relationship Id="rId85" Type="http://schemas.openxmlformats.org/officeDocument/2006/relationships/hyperlink" Target="http://www.hyatt.com/" TargetMode="External"/><Relationship Id="rId150" Type="http://schemas.openxmlformats.org/officeDocument/2006/relationships/hyperlink" Target="mailto:swtourismpr@gmail.com" TargetMode="External"/><Relationship Id="rId192" Type="http://schemas.openxmlformats.org/officeDocument/2006/relationships/hyperlink" Target="mailto:yetzaira.tapia@hyatt.com" TargetMode="External"/><Relationship Id="rId206" Type="http://schemas.openxmlformats.org/officeDocument/2006/relationships/hyperlink" Target="mailto:dreaminnpr@gmail.com" TargetMode="External"/><Relationship Id="rId248" Type="http://schemas.openxmlformats.org/officeDocument/2006/relationships/hyperlink" Target="mailto:hotelbelgica@yahoo.com" TargetMode="External"/><Relationship Id="rId12" Type="http://schemas.openxmlformats.org/officeDocument/2006/relationships/hyperlink" Target="mailto:rnewman@verdanzahotel.com" TargetMode="External"/><Relationship Id="rId108" Type="http://schemas.openxmlformats.org/officeDocument/2006/relationships/hyperlink" Target="http://www.courtyardaguadilla.com/" TargetMode="External"/><Relationship Id="rId54" Type="http://schemas.openxmlformats.org/officeDocument/2006/relationships/hyperlink" Target="mailto:canyonboutiquehotel@gmail.com" TargetMode="External"/><Relationship Id="rId75" Type="http://schemas.openxmlformats.org/officeDocument/2006/relationships/hyperlink" Target="http://www.canariolagoonhotel.com/" TargetMode="External"/><Relationship Id="rId96" Type="http://schemas.openxmlformats.org/officeDocument/2006/relationships/hyperlink" Target="http://www.candelerobeachhotel.com/" TargetMode="External"/><Relationship Id="rId140" Type="http://schemas.openxmlformats.org/officeDocument/2006/relationships/hyperlink" Target="http://www.hilton.com/" TargetMode="External"/><Relationship Id="rId161" Type="http://schemas.openxmlformats.org/officeDocument/2006/relationships/hyperlink" Target="http://www.myclubwyndham.com/" TargetMode="External"/><Relationship Id="rId182" Type="http://schemas.openxmlformats.org/officeDocument/2006/relationships/hyperlink" Target="mailto:hctrsanchez@gmail.com" TargetMode="External"/><Relationship Id="rId217" Type="http://schemas.openxmlformats.org/officeDocument/2006/relationships/hyperlink" Target="mailto:mjose227@aol.com" TargetMode="External"/><Relationship Id="rId6" Type="http://schemas.openxmlformats.org/officeDocument/2006/relationships/hyperlink" Target="mailto:jose.torres@stregishotels.com" TargetMode="External"/><Relationship Id="rId238" Type="http://schemas.openxmlformats.org/officeDocument/2006/relationships/hyperlink" Target="mailto:office@visittamboo.com" TargetMode="External"/><Relationship Id="rId259" Type="http://schemas.openxmlformats.org/officeDocument/2006/relationships/hyperlink" Target="mailto:alexbenus@copamarina.com" TargetMode="External"/><Relationship Id="rId23" Type="http://schemas.openxmlformats.org/officeDocument/2006/relationships/hyperlink" Target="mailto:jlopez@royalisabela.com" TargetMode="External"/><Relationship Id="rId119" Type="http://schemas.openxmlformats.org/officeDocument/2006/relationships/hyperlink" Target="http://www.dosangelesdelmar.com/" TargetMode="External"/><Relationship Id="rId270" Type="http://schemas.openxmlformats.org/officeDocument/2006/relationships/hyperlink" Target="mailto:andres.diaz@theivyhotelcondado.com" TargetMode="External"/><Relationship Id="rId291" Type="http://schemas.openxmlformats.org/officeDocument/2006/relationships/hyperlink" Target="mailto:michael.herrmann@ihg.com" TargetMode="External"/><Relationship Id="rId44" Type="http://schemas.openxmlformats.org/officeDocument/2006/relationships/hyperlink" Target="mailto:jpadin@laconcharesort.com" TargetMode="External"/><Relationship Id="rId65" Type="http://schemas.openxmlformats.org/officeDocument/2006/relationships/hyperlink" Target="http://www.casasolbnb.com/" TargetMode="External"/><Relationship Id="rId86" Type="http://schemas.openxmlformats.org/officeDocument/2006/relationships/hyperlink" Target="http://www.villaherencia.com/" TargetMode="External"/><Relationship Id="rId130" Type="http://schemas.openxmlformats.org/officeDocument/2006/relationships/hyperlink" Target="http://www.nautiluspr.com/" TargetMode="External"/><Relationship Id="rId151" Type="http://schemas.openxmlformats.org/officeDocument/2006/relationships/hyperlink" Target="http://www.352guesthouse.com/" TargetMode="External"/><Relationship Id="rId172" Type="http://schemas.openxmlformats.org/officeDocument/2006/relationships/hyperlink" Target="http://www.villacoralguesthouse.com/" TargetMode="External"/><Relationship Id="rId193" Type="http://schemas.openxmlformats.org/officeDocument/2006/relationships/hyperlink" Target="mailto:cmaldonado@santanapr.com" TargetMode="External"/><Relationship Id="rId207" Type="http://schemas.openxmlformats.org/officeDocument/2006/relationships/hyperlink" Target="mailto:canariopr@aol.com" TargetMode="External"/><Relationship Id="rId228" Type="http://schemas.openxmlformats.org/officeDocument/2006/relationships/hyperlink" Target="mailto:forin@prtc.net" TargetMode="External"/><Relationship Id="rId249" Type="http://schemas.openxmlformats.org/officeDocument/2006/relationships/hyperlink" Target="http://www.marriott.com/" TargetMode="External"/><Relationship Id="rId13" Type="http://schemas.openxmlformats.org/officeDocument/2006/relationships/hyperlink" Target="mailto:ivelisse@aubergehaven.com" TargetMode="External"/><Relationship Id="rId109" Type="http://schemas.openxmlformats.org/officeDocument/2006/relationships/hyperlink" Target="http://www.villafor&#237;n.com/" TargetMode="External"/><Relationship Id="rId260" Type="http://schemas.openxmlformats.org/officeDocument/2006/relationships/hyperlink" Target="mailto:supervisor@mayaguezplaza.com" TargetMode="External"/><Relationship Id="rId281" Type="http://schemas.openxmlformats.org/officeDocument/2006/relationships/hyperlink" Target="mailto:casacoralluquillo@gmail.com" TargetMode="External"/><Relationship Id="rId34" Type="http://schemas.openxmlformats.org/officeDocument/2006/relationships/hyperlink" Target="mailto:info@villacoralguesthouse.com" TargetMode="External"/><Relationship Id="rId55" Type="http://schemas.openxmlformats.org/officeDocument/2006/relationships/hyperlink" Target="mailto:info@352guesthouse.com" TargetMode="External"/><Relationship Id="rId76" Type="http://schemas.openxmlformats.org/officeDocument/2006/relationships/hyperlink" Target="http://www.sanjuandoubletree.com/" TargetMode="External"/><Relationship Id="rId97" Type="http://schemas.openxmlformats.org/officeDocument/2006/relationships/hyperlink" Target="http://www.bahiabeachpuertorico.com/st-regis" TargetMode="External"/><Relationship Id="rId120" Type="http://schemas.openxmlformats.org/officeDocument/2006/relationships/hyperlink" Target="http://www.lazyparrot.com/" TargetMode="External"/><Relationship Id="rId141" Type="http://schemas.openxmlformats.org/officeDocument/2006/relationships/hyperlink" Target="http://www.holidayinn.com/" TargetMode="External"/><Relationship Id="rId7" Type="http://schemas.openxmlformats.org/officeDocument/2006/relationships/hyperlink" Target="mailto:boquemar@prtc.net" TargetMode="External"/><Relationship Id="rId162" Type="http://schemas.openxmlformats.org/officeDocument/2006/relationships/hyperlink" Target="mailto:cmaldonado@park-royalhotels.com" TargetMode="External"/><Relationship Id="rId183" Type="http://schemas.openxmlformats.org/officeDocument/2006/relationships/hyperlink" Target="http://www.nomadahostel.com/" TargetMode="External"/><Relationship Id="rId218" Type="http://schemas.openxmlformats.org/officeDocument/2006/relationships/hyperlink" Target="mailto:Hotelyunquemar@gmail.com" TargetMode="External"/><Relationship Id="rId239" Type="http://schemas.openxmlformats.org/officeDocument/2006/relationships/hyperlink" Target="mailto:bbonbright@casaverdehotel.com" TargetMode="External"/><Relationship Id="rId250" Type="http://schemas.openxmlformats.org/officeDocument/2006/relationships/hyperlink" Target="http://www.maleconhouse.com/" TargetMode="External"/><Relationship Id="rId271" Type="http://schemas.openxmlformats.org/officeDocument/2006/relationships/hyperlink" Target="http://www.poncealoft.com/" TargetMode="External"/><Relationship Id="rId292" Type="http://schemas.openxmlformats.org/officeDocument/2006/relationships/hyperlink" Target="http://www.tapiahause.com/" TargetMode="External"/><Relationship Id="rId24" Type="http://schemas.openxmlformats.org/officeDocument/2006/relationships/hyperlink" Target="mailto:info@coralpr.com" TargetMode="External"/><Relationship Id="rId45" Type="http://schemas.openxmlformats.org/officeDocument/2006/relationships/hyperlink" Target="mailto:erosa@sjcourtyard.com" TargetMode="External"/><Relationship Id="rId66" Type="http://schemas.openxmlformats.org/officeDocument/2006/relationships/hyperlink" Target="http://www.ciqalasuites.com/" TargetMode="External"/><Relationship Id="rId87" Type="http://schemas.openxmlformats.org/officeDocument/2006/relationships/hyperlink" Target="http://www.laconcharesort.com/" TargetMode="External"/><Relationship Id="rId110" Type="http://schemas.openxmlformats.org/officeDocument/2006/relationships/hyperlink" Target="http://www.faroparador.com/" TargetMode="External"/><Relationship Id="rId131" Type="http://schemas.openxmlformats.org/officeDocument/2006/relationships/hyperlink" Target="http://www.villaparguerapr.com/" TargetMode="External"/><Relationship Id="rId152" Type="http://schemas.openxmlformats.org/officeDocument/2006/relationships/hyperlink" Target="http://www.visittamboo.com/" TargetMode="External"/><Relationship Id="rId173" Type="http://schemas.openxmlformats.org/officeDocument/2006/relationships/hyperlink" Target="http://www.tropicalinnspr.com/" TargetMode="External"/><Relationship Id="rId194" Type="http://schemas.openxmlformats.org/officeDocument/2006/relationships/hyperlink" Target="mailto:olga@viascarrental.com;maria@villadelsolpr.com" TargetMode="External"/><Relationship Id="rId208" Type="http://schemas.openxmlformats.org/officeDocument/2006/relationships/hyperlink" Target="mailto:ivelisse@aubergehaven.com" TargetMode="External"/><Relationship Id="rId229" Type="http://schemas.openxmlformats.org/officeDocument/2006/relationships/hyperlink" Target="mailto:eric.ruiz@ihphospitality.com" TargetMode="External"/><Relationship Id="rId240" Type="http://schemas.openxmlformats.org/officeDocument/2006/relationships/hyperlink" Target="mailto:coconutpalmsinn@yahoo.com" TargetMode="External"/><Relationship Id="rId261" Type="http://schemas.openxmlformats.org/officeDocument/2006/relationships/hyperlink" Target="mailto:christian.nieves@marriott.com" TargetMode="External"/><Relationship Id="rId14" Type="http://schemas.openxmlformats.org/officeDocument/2006/relationships/hyperlink" Target="mailto:francisco.martinez@courtyard.com" TargetMode="External"/><Relationship Id="rId35" Type="http://schemas.openxmlformats.org/officeDocument/2006/relationships/hyperlink" Target="mailto:ana.henriques@ritzcarlton.com" TargetMode="External"/><Relationship Id="rId56" Type="http://schemas.openxmlformats.org/officeDocument/2006/relationships/hyperlink" Target="http://www.coralbythesea.com/" TargetMode="External"/><Relationship Id="rId77" Type="http://schemas.openxmlformats.org/officeDocument/2006/relationships/hyperlink" Target="http://www.dreaminnpr.com/" TargetMode="External"/><Relationship Id="rId100" Type="http://schemas.openxmlformats.org/officeDocument/2006/relationships/hyperlink" Target="http://www.aquariusvacationclub.com/" TargetMode="External"/><Relationship Id="rId282" Type="http://schemas.openxmlformats.org/officeDocument/2006/relationships/hyperlink" Target="mailto:jslim@elconresort.com" TargetMode="External"/><Relationship Id="rId8" Type="http://schemas.openxmlformats.org/officeDocument/2006/relationships/hyperlink" Target="mailto:jramos@paradorvillassotomayor.com" TargetMode="External"/><Relationship Id="rId98" Type="http://schemas.openxmlformats.org/officeDocument/2006/relationships/hyperlink" Target="http://www.wyndhamhotels.com/wyndham-grand/rio-grande-puerto-rico" TargetMode="External"/><Relationship Id="rId121" Type="http://schemas.openxmlformats.org/officeDocument/2006/relationships/hyperlink" Target="http://www.jfkey.vip/properties/pitahaya-glamping/" TargetMode="External"/><Relationship Id="rId142" Type="http://schemas.openxmlformats.org/officeDocument/2006/relationships/hyperlink" Target="http://www.hoteliberiapr.com/" TargetMode="External"/><Relationship Id="rId163" Type="http://schemas.openxmlformats.org/officeDocument/2006/relationships/hyperlink" Target="http://www.parkroyalclubcala.com/" TargetMode="External"/><Relationship Id="rId184" Type="http://schemas.openxmlformats.org/officeDocument/2006/relationships/hyperlink" Target="mailto:info@nomadahostels.com" TargetMode="External"/><Relationship Id="rId219" Type="http://schemas.openxmlformats.org/officeDocument/2006/relationships/hyperlink" Target="mailto:info@tropicalinnspr.com" TargetMode="External"/><Relationship Id="rId230" Type="http://schemas.openxmlformats.org/officeDocument/2006/relationships/hyperlink" Target="mailto:ttorres@aquariusresorts.com" TargetMode="External"/><Relationship Id="rId251" Type="http://schemas.openxmlformats.org/officeDocument/2006/relationships/hyperlink" Target="mailto:horlando91@yahoo.com" TargetMode="External"/><Relationship Id="rId25" Type="http://schemas.openxmlformats.org/officeDocument/2006/relationships/hyperlink" Target="mailto:antonio@mbhpr.com" TargetMode="External"/><Relationship Id="rId46" Type="http://schemas.openxmlformats.org/officeDocument/2006/relationships/hyperlink" Target="mailto:nstolzlechner@wyndham.com" TargetMode="External"/><Relationship Id="rId67" Type="http://schemas.openxmlformats.org/officeDocument/2006/relationships/hyperlink" Target="http://www.comfortinnsanjuan.com/" TargetMode="External"/><Relationship Id="rId272" Type="http://schemas.openxmlformats.org/officeDocument/2006/relationships/hyperlink" Target="mailto:gm@poncealoft.com" TargetMode="External"/><Relationship Id="rId293" Type="http://schemas.openxmlformats.org/officeDocument/2006/relationships/hyperlink" Target="mailto:roberto@sebelen.com" TargetMode="External"/><Relationship Id="rId88" Type="http://schemas.openxmlformats.org/officeDocument/2006/relationships/hyperlink" Target="http://www.laterrazahotelsanjuan.com/" TargetMode="External"/><Relationship Id="rId111" Type="http://schemas.openxmlformats.org/officeDocument/2006/relationships/hyperlink" Target="http://www.bohobeachclubpr.com/" TargetMode="External"/><Relationship Id="rId132" Type="http://schemas.openxmlformats.org/officeDocument/2006/relationships/hyperlink" Target="http://www.hotelcolonial.com/" TargetMode="External"/><Relationship Id="rId153" Type="http://schemas.openxmlformats.org/officeDocument/2006/relationships/hyperlink" Target="http://www.elconresort.com/" TargetMode="External"/><Relationship Id="rId174" Type="http://schemas.openxmlformats.org/officeDocument/2006/relationships/hyperlink" Target="http://www.tropicalinnspr.com/" TargetMode="External"/><Relationship Id="rId195" Type="http://schemas.openxmlformats.org/officeDocument/2006/relationships/hyperlink" Target="mailto:reservations@acaciaseasideinn.com" TargetMode="External"/><Relationship Id="rId209" Type="http://schemas.openxmlformats.org/officeDocument/2006/relationships/hyperlink" Target="mailto:hosteriadelmar2014@gmail.com" TargetMode="External"/><Relationship Id="rId220" Type="http://schemas.openxmlformats.org/officeDocument/2006/relationships/hyperlink" Target="mailto:info@maleconhouse.com" TargetMode="External"/><Relationship Id="rId241" Type="http://schemas.openxmlformats.org/officeDocument/2006/relationships/hyperlink" Target="mailto:dosangelesdelmar@yahoo.com" TargetMode="External"/><Relationship Id="rId15" Type="http://schemas.openxmlformats.org/officeDocument/2006/relationships/hyperlink" Target="mailto:info@puertoricodreams.com" TargetMode="External"/><Relationship Id="rId36" Type="http://schemas.openxmlformats.org/officeDocument/2006/relationships/hyperlink" Target="mailto:reservations@caribehotel.com" TargetMode="External"/><Relationship Id="rId57" Type="http://schemas.openxmlformats.org/officeDocument/2006/relationships/hyperlink" Target="http://www.sjcourtyard.com/" TargetMode="External"/><Relationship Id="rId262" Type="http://schemas.openxmlformats.org/officeDocument/2006/relationships/hyperlink" Target="http://www.alofthotelmarriott.com/" TargetMode="External"/><Relationship Id="rId283" Type="http://schemas.openxmlformats.org/officeDocument/2006/relationships/hyperlink" Target="mailto:frankie.mariani@hyatt.com" TargetMode="External"/><Relationship Id="rId78" Type="http://schemas.openxmlformats.org/officeDocument/2006/relationships/hyperlink" Target="http://www.canarioboutiquehotel.com/" TargetMode="External"/><Relationship Id="rId99" Type="http://schemas.openxmlformats.org/officeDocument/2006/relationships/hyperlink" Target="http://www.ritzcarlton.com/" TargetMode="External"/><Relationship Id="rId101" Type="http://schemas.openxmlformats.org/officeDocument/2006/relationships/hyperlink" Target="http://www.doradobeach.com/" TargetMode="External"/><Relationship Id="rId122" Type="http://schemas.openxmlformats.org/officeDocument/2006/relationships/hyperlink" Target="http://www.boquemar.com/" TargetMode="External"/><Relationship Id="rId143" Type="http://schemas.openxmlformats.org/officeDocument/2006/relationships/hyperlink" Target="http://www.meliacenturyhotel.com/" TargetMode="External"/><Relationship Id="rId164" Type="http://schemas.openxmlformats.org/officeDocument/2006/relationships/hyperlink" Target="http://www.condadoplaza.com/" TargetMode="External"/><Relationship Id="rId185" Type="http://schemas.openxmlformats.org/officeDocument/2006/relationships/hyperlink" Target="mailto:maria.rouco@hyatt.com" TargetMode="External"/><Relationship Id="rId9" Type="http://schemas.openxmlformats.org/officeDocument/2006/relationships/hyperlink" Target="mailto:management@villaparguerapr.com" TargetMode="External"/><Relationship Id="rId210" Type="http://schemas.openxmlformats.org/officeDocument/2006/relationships/hyperlink" Target="mailto:ynevares@decanterhotel.com" TargetMode="External"/><Relationship Id="rId26" Type="http://schemas.openxmlformats.org/officeDocument/2006/relationships/hyperlink" Target="mailto:info@casaflamboyantpr.com" TargetMode="External"/><Relationship Id="rId231" Type="http://schemas.openxmlformats.org/officeDocument/2006/relationships/hyperlink" Target="mailto:vacations@cofresibeach.com" TargetMode="External"/><Relationship Id="rId252" Type="http://schemas.openxmlformats.org/officeDocument/2006/relationships/hyperlink" Target="mailto:orodriguez@costabahiahotel.com" TargetMode="External"/><Relationship Id="rId273" Type="http://schemas.openxmlformats.org/officeDocument/2006/relationships/hyperlink" Target="mailto:turtlebayparguera@gmail.com" TargetMode="External"/><Relationship Id="rId294" Type="http://schemas.openxmlformats.org/officeDocument/2006/relationships/hyperlink" Target="http://www.waterbeachhotel.com/" TargetMode="External"/><Relationship Id="rId47" Type="http://schemas.openxmlformats.org/officeDocument/2006/relationships/hyperlink" Target="mailto:zandra.segarra@wyndhamriomar.com" TargetMode="External"/><Relationship Id="rId68" Type="http://schemas.openxmlformats.org/officeDocument/2006/relationships/hyperlink" Target="http://www.condadovanderbilt.com/" TargetMode="External"/><Relationship Id="rId89" Type="http://schemas.openxmlformats.org/officeDocument/2006/relationships/hyperlink" Target="http://www.oliveboutiquehotel.com/" TargetMode="External"/><Relationship Id="rId112" Type="http://schemas.openxmlformats.org/officeDocument/2006/relationships/hyperlink" Target="http://www.aquariusvacations.com/" TargetMode="External"/><Relationship Id="rId133" Type="http://schemas.openxmlformats.org/officeDocument/2006/relationships/hyperlink" Target="http://www.wyndhamhotels.com/" TargetMode="External"/><Relationship Id="rId154" Type="http://schemas.openxmlformats.org/officeDocument/2006/relationships/hyperlink" Target="http://www.fajardoinn.com/" TargetMode="External"/><Relationship Id="rId175" Type="http://schemas.openxmlformats.org/officeDocument/2006/relationships/hyperlink" Target="http://www.acaciaboutiquehotel.com/" TargetMode="External"/><Relationship Id="rId196" Type="http://schemas.openxmlformats.org/officeDocument/2006/relationships/hyperlink" Target="mailto:coralbysea@prtc.net" TargetMode="External"/><Relationship Id="rId200" Type="http://schemas.openxmlformats.org/officeDocument/2006/relationships/hyperlink" Target="mailto:rafaeloller@hotelcasablancapr.com" TargetMode="External"/><Relationship Id="rId16" Type="http://schemas.openxmlformats.org/officeDocument/2006/relationships/hyperlink" Target="mailto:richard.beiner@holidayinnexpresscondado.com" TargetMode="External"/><Relationship Id="rId221" Type="http://schemas.openxmlformats.org/officeDocument/2006/relationships/hyperlink" Target="mailto:info@tropicalinnspr.com" TargetMode="External"/><Relationship Id="rId242" Type="http://schemas.openxmlformats.org/officeDocument/2006/relationships/hyperlink" Target="mailto:ar@rinconoftheseas.com" TargetMode="External"/><Relationship Id="rId263" Type="http://schemas.openxmlformats.org/officeDocument/2006/relationships/hyperlink" Target="http://www.marinadesalinas.com/" TargetMode="External"/><Relationship Id="rId284" Type="http://schemas.openxmlformats.org/officeDocument/2006/relationships/hyperlink" Target="mailto:mrios@doradobeach.com" TargetMode="External"/><Relationship Id="rId37" Type="http://schemas.openxmlformats.org/officeDocument/2006/relationships/hyperlink" Target="mailto:albert@condadooc.com" TargetMode="External"/><Relationship Id="rId58" Type="http://schemas.openxmlformats.org/officeDocument/2006/relationships/hyperlink" Target="http://www.embassysuitessanjuan.com/" TargetMode="External"/><Relationship Id="rId79" Type="http://schemas.openxmlformats.org/officeDocument/2006/relationships/hyperlink" Target="http://www.holidayinnexpresscondado.com/" TargetMode="External"/><Relationship Id="rId102" Type="http://schemas.openxmlformats.org/officeDocument/2006/relationships/hyperlink" Target="http://www.embassysuitesdoradodelmarbeach.com/" TargetMode="External"/><Relationship Id="rId123" Type="http://schemas.openxmlformats.org/officeDocument/2006/relationships/hyperlink" Target="http://www.combatebeach.com/" TargetMode="External"/><Relationship Id="rId144" Type="http://schemas.openxmlformats.org/officeDocument/2006/relationships/hyperlink" Target="http://www.ponceplazahotelandcasino.com/" TargetMode="External"/><Relationship Id="rId90" Type="http://schemas.openxmlformats.org/officeDocument/2006/relationships/hyperlink" Target="http://www.marriott.com/" TargetMode="External"/><Relationship Id="rId165" Type="http://schemas.openxmlformats.org/officeDocument/2006/relationships/hyperlink" Target="http://www.thewavehotel.com/" TargetMode="External"/><Relationship Id="rId186" Type="http://schemas.openxmlformats.org/officeDocument/2006/relationships/hyperlink" Target="mailto:dariana.mercado@hyatt.com" TargetMode="External"/><Relationship Id="rId211" Type="http://schemas.openxmlformats.org/officeDocument/2006/relationships/hyperlink" Target="mailto:aarroyo@elconvento.com" TargetMode="External"/><Relationship Id="rId232" Type="http://schemas.openxmlformats.org/officeDocument/2006/relationships/hyperlink" Target="mailto:combatebeachresort@live.com" TargetMode="External"/><Relationship Id="rId253" Type="http://schemas.openxmlformats.org/officeDocument/2006/relationships/hyperlink" Target="mailto:gabriel.olvera@vacationclub.com" TargetMode="External"/><Relationship Id="rId274" Type="http://schemas.openxmlformats.org/officeDocument/2006/relationships/hyperlink" Target="http://www.turtlebayinn.com/" TargetMode="External"/><Relationship Id="rId295" Type="http://schemas.openxmlformats.org/officeDocument/2006/relationships/hyperlink" Target="mailto:fremiot@airedeolive.com" TargetMode="External"/><Relationship Id="rId27" Type="http://schemas.openxmlformats.org/officeDocument/2006/relationships/hyperlink" Target="mailto:booking@hotelcolonial.com" TargetMode="External"/><Relationship Id="rId48" Type="http://schemas.openxmlformats.org/officeDocument/2006/relationships/hyperlink" Target="mailto:hotelbohobeachclub@gmail.com" TargetMode="External"/><Relationship Id="rId69" Type="http://schemas.openxmlformats.org/officeDocument/2006/relationships/hyperlink" Target="http://www.coralpr.com/" TargetMode="External"/><Relationship Id="rId113" Type="http://schemas.openxmlformats.org/officeDocument/2006/relationships/hyperlink" Target="http://www.cofresibeach.com/" TargetMode="External"/><Relationship Id="rId134" Type="http://schemas.openxmlformats.org/officeDocument/2006/relationships/hyperlink" Target="http://www.holidayinn.com/" TargetMode="External"/><Relationship Id="rId80" Type="http://schemas.openxmlformats.org/officeDocument/2006/relationships/hyperlink" Target="http://www.hosteriadelmar.com/" TargetMode="External"/><Relationship Id="rId155" Type="http://schemas.openxmlformats.org/officeDocument/2006/relationships/hyperlink" Target="http://www.luquillosunrise.com/" TargetMode="External"/><Relationship Id="rId176" Type="http://schemas.openxmlformats.org/officeDocument/2006/relationships/hyperlink" Target="mailto:info@hixislandhouse.com" TargetMode="External"/><Relationship Id="rId197" Type="http://schemas.openxmlformats.org/officeDocument/2006/relationships/hyperlink" Target="mailto:omar.torres@hilton.com" TargetMode="External"/><Relationship Id="rId201" Type="http://schemas.openxmlformats.org/officeDocument/2006/relationships/hyperlink" Target="mailto:info@casacondadohotel.com" TargetMode="External"/><Relationship Id="rId222" Type="http://schemas.openxmlformats.org/officeDocument/2006/relationships/hyperlink" Target="mailto:info@tropicalinnspr.com" TargetMode="External"/><Relationship Id="rId243" Type="http://schemas.openxmlformats.org/officeDocument/2006/relationships/hyperlink" Target="mailto:info@villacofresi.com" TargetMode="External"/><Relationship Id="rId264" Type="http://schemas.openxmlformats.org/officeDocument/2006/relationships/hyperlink" Target="mailto:marinadesalinas@hotmail.com" TargetMode="External"/><Relationship Id="rId285" Type="http://schemas.openxmlformats.org/officeDocument/2006/relationships/hyperlink" Target="http://www.quecheverepr.com/" TargetMode="External"/><Relationship Id="rId17" Type="http://schemas.openxmlformats.org/officeDocument/2006/relationships/hyperlink" Target="mailto:info@haciendatamarindo.com" TargetMode="External"/><Relationship Id="rId38" Type="http://schemas.openxmlformats.org/officeDocument/2006/relationships/hyperlink" Target="mailto:sramirez@rinconbeachpr.com" TargetMode="External"/><Relationship Id="rId59" Type="http://schemas.openxmlformats.org/officeDocument/2006/relationships/hyperlink" Target="http://www.airporthotelpr.com/" TargetMode="External"/><Relationship Id="rId103" Type="http://schemas.openxmlformats.org/officeDocument/2006/relationships/hyperlink" Target="http://www.hyattresidenceclub.com/" TargetMode="External"/><Relationship Id="rId124" Type="http://schemas.openxmlformats.org/officeDocument/2006/relationships/hyperlink" Target="http://www.copamarina.com/" TargetMode="External"/><Relationship Id="rId70" Type="http://schemas.openxmlformats.org/officeDocument/2006/relationships/hyperlink" Target="http://www.marriott.com/" TargetMode="External"/><Relationship Id="rId91" Type="http://schemas.openxmlformats.org/officeDocument/2006/relationships/hyperlink" Target="http://www.sangeronimohotel.com/" TargetMode="External"/><Relationship Id="rId145" Type="http://schemas.openxmlformats.org/officeDocument/2006/relationships/hyperlink" Target="http://www.caribehotel.com/" TargetMode="External"/><Relationship Id="rId166" Type="http://schemas.openxmlformats.org/officeDocument/2006/relationships/hyperlink" Target="http://www.achotels.marriott.com/" TargetMode="External"/><Relationship Id="rId187" Type="http://schemas.openxmlformats.org/officeDocument/2006/relationships/hyperlink" Target="mailto:maria.rouco@hyatt.com" TargetMode="External"/><Relationship Id="rId1" Type="http://schemas.openxmlformats.org/officeDocument/2006/relationships/hyperlink" Target="mailto:gm@airporthotelpr.com" TargetMode="External"/><Relationship Id="rId212" Type="http://schemas.openxmlformats.org/officeDocument/2006/relationships/hyperlink" Target="mailto:hoteliberiapr@hotmail.com" TargetMode="External"/><Relationship Id="rId233" Type="http://schemas.openxmlformats.org/officeDocument/2006/relationships/hyperlink" Target="mailto:frontdesk@villamontana.com" TargetMode="External"/><Relationship Id="rId254" Type="http://schemas.openxmlformats.org/officeDocument/2006/relationships/hyperlink" Target="mailto:roberto.mosquera@sheraton.com" TargetMode="External"/><Relationship Id="rId28" Type="http://schemas.openxmlformats.org/officeDocument/2006/relationships/hyperlink" Target="mailto:shugli@wyndhampalmas.com" TargetMode="External"/><Relationship Id="rId49" Type="http://schemas.openxmlformats.org/officeDocument/2006/relationships/hyperlink" Target="mailto:viequesamistad@aol.com" TargetMode="External"/><Relationship Id="rId114" Type="http://schemas.openxmlformats.org/officeDocument/2006/relationships/hyperlink" Target="http://www.rinconbeach.com/" TargetMode="External"/><Relationship Id="rId275" Type="http://schemas.openxmlformats.org/officeDocument/2006/relationships/hyperlink" Target="http://www.hilton.com/" TargetMode="External"/><Relationship Id="rId296" Type="http://schemas.openxmlformats.org/officeDocument/2006/relationships/hyperlink" Target="mailto:aarroyo@elconvento.com" TargetMode="External"/><Relationship Id="rId60" Type="http://schemas.openxmlformats.org/officeDocument/2006/relationships/hyperlink" Target="http://www.trypislaverde.com/" TargetMode="External"/><Relationship Id="rId81" Type="http://schemas.openxmlformats.org/officeDocument/2006/relationships/hyperlink" Target="http://www.elconvento.com/" TargetMode="External"/><Relationship Id="rId135" Type="http://schemas.openxmlformats.org/officeDocument/2006/relationships/hyperlink" Target="http://www.mayaguezresort.com/" TargetMode="External"/><Relationship Id="rId156" Type="http://schemas.openxmlformats.org/officeDocument/2006/relationships/hyperlink" Target="http://www.hotelyunquemar.com/" TargetMode="External"/><Relationship Id="rId177" Type="http://schemas.openxmlformats.org/officeDocument/2006/relationships/hyperlink" Target="mailto:reservation@olvhotel.com" TargetMode="External"/><Relationship Id="rId198" Type="http://schemas.openxmlformats.org/officeDocument/2006/relationships/hyperlink" Target="mailto:hneumann@condadopalm.com" TargetMode="External"/><Relationship Id="rId202" Type="http://schemas.openxmlformats.org/officeDocument/2006/relationships/hyperlink" Target="mailto:casaisabelpr@gmail.com" TargetMode="External"/><Relationship Id="rId223" Type="http://schemas.openxmlformats.org/officeDocument/2006/relationships/hyperlink" Target="mailto:johanna.garay@hilton.com" TargetMode="External"/><Relationship Id="rId244" Type="http://schemas.openxmlformats.org/officeDocument/2006/relationships/hyperlink" Target="mailto:ernestovallepr@gmail.com" TargetMode="External"/><Relationship Id="rId18" Type="http://schemas.openxmlformats.org/officeDocument/2006/relationships/hyperlink" Target="mailto:concierge@seagatehotel.com" TargetMode="External"/><Relationship Id="rId39" Type="http://schemas.openxmlformats.org/officeDocument/2006/relationships/hyperlink" Target="mailto:info@dreamsmiramar.com" TargetMode="External"/><Relationship Id="rId265" Type="http://schemas.openxmlformats.org/officeDocument/2006/relationships/hyperlink" Target="http://www.sonesta.com/" TargetMode="External"/><Relationship Id="rId286" Type="http://schemas.openxmlformats.org/officeDocument/2006/relationships/hyperlink" Target="http://www.palacioprovincial.com/" TargetMode="External"/><Relationship Id="rId50" Type="http://schemas.openxmlformats.org/officeDocument/2006/relationships/hyperlink" Target="mailto:info@elsangeronimohotel.com" TargetMode="External"/><Relationship Id="rId104" Type="http://schemas.openxmlformats.org/officeDocument/2006/relationships/hyperlink" Target="http://www.paradorelbuencafe.com/" TargetMode="External"/><Relationship Id="rId125" Type="http://schemas.openxmlformats.org/officeDocument/2006/relationships/hyperlink" Target="http://www.es.tropicalinnspr.com/parador-guanica-1929" TargetMode="External"/><Relationship Id="rId146" Type="http://schemas.openxmlformats.org/officeDocument/2006/relationships/hyperlink" Target="http://www.paradorvillassotormayor.com/" TargetMode="External"/><Relationship Id="rId167" Type="http://schemas.openxmlformats.org/officeDocument/2006/relationships/hyperlink" Target="http://www.conturcehostel.com/" TargetMode="External"/><Relationship Id="rId188" Type="http://schemas.openxmlformats.org/officeDocument/2006/relationships/hyperlink" Target="mailto:info@fajardoinn.com" TargetMode="External"/><Relationship Id="rId71" Type="http://schemas.openxmlformats.org/officeDocument/2006/relationships/hyperlink" Target="http://www.hyatt.com/" TargetMode="External"/><Relationship Id="rId92" Type="http://schemas.openxmlformats.org/officeDocument/2006/relationships/hyperlink" Target="http://www.sheratonoldsanjuan.com/" TargetMode="External"/><Relationship Id="rId213" Type="http://schemas.openxmlformats.org/officeDocument/2006/relationships/hyperlink" Target="mailto:jsanchez@miramarhotelpr.com" TargetMode="External"/><Relationship Id="rId234" Type="http://schemas.openxmlformats.org/officeDocument/2006/relationships/hyperlink" Target="mailto:lajamaca@yahoo.com" TargetMode="External"/><Relationship Id="rId2" Type="http://schemas.openxmlformats.org/officeDocument/2006/relationships/hyperlink" Target="mailto:hotelmedialuna1@gmail.com" TargetMode="External"/><Relationship Id="rId29" Type="http://schemas.openxmlformats.org/officeDocument/2006/relationships/hyperlink" Target="mailto:welcome@casasolbnb.com" TargetMode="External"/><Relationship Id="rId255" Type="http://schemas.openxmlformats.org/officeDocument/2006/relationships/hyperlink" Target="http://www.bqnresort.com/" TargetMode="External"/><Relationship Id="rId276" Type="http://schemas.openxmlformats.org/officeDocument/2006/relationships/hyperlink" Target="http://www.decanterhotel.com/" TargetMode="External"/><Relationship Id="rId297" Type="http://schemas.openxmlformats.org/officeDocument/2006/relationships/printerSettings" Target="../printerSettings/printerSettings1.bin"/><Relationship Id="rId40" Type="http://schemas.openxmlformats.org/officeDocument/2006/relationships/hyperlink" Target="mailto:frontdesk@lazyparrot.com" TargetMode="External"/><Relationship Id="rId115" Type="http://schemas.openxmlformats.org/officeDocument/2006/relationships/hyperlink" Target="http://www.rinconofthesea.com/" TargetMode="External"/><Relationship Id="rId136" Type="http://schemas.openxmlformats.org/officeDocument/2006/relationships/hyperlink" Target="http://www.hotelelguajataca.com/" TargetMode="External"/><Relationship Id="rId157" Type="http://schemas.openxmlformats.org/officeDocument/2006/relationships/hyperlink" Target="http://www.tropicalinnspr.com/" TargetMode="External"/><Relationship Id="rId178" Type="http://schemas.openxmlformats.org/officeDocument/2006/relationships/hyperlink" Target="http://www.olvhotel.com/" TargetMode="External"/><Relationship Id="rId61" Type="http://schemas.openxmlformats.org/officeDocument/2006/relationships/hyperlink" Target="http://www.vendanzahotel.com/" TargetMode="External"/><Relationship Id="rId82" Type="http://schemas.openxmlformats.org/officeDocument/2006/relationships/hyperlink" Target="http://www.hoteliberiapr.com/" TargetMode="External"/><Relationship Id="rId199" Type="http://schemas.openxmlformats.org/officeDocument/2006/relationships/hyperlink" Target="mailto:shrilyn.toko@hilton.com" TargetMode="External"/><Relationship Id="rId203" Type="http://schemas.openxmlformats.org/officeDocument/2006/relationships/hyperlink" Target="mailto:om@orccorp.com" TargetMode="External"/><Relationship Id="rId19" Type="http://schemas.openxmlformats.org/officeDocument/2006/relationships/hyperlink" Target="mailto:jlaguna@aquariusresorts.com" TargetMode="External"/><Relationship Id="rId224" Type="http://schemas.openxmlformats.org/officeDocument/2006/relationships/hyperlink" Target="mailto:paradorelbuencafe@gmail.com" TargetMode="External"/><Relationship Id="rId245" Type="http://schemas.openxmlformats.org/officeDocument/2006/relationships/hyperlink" Target="mailto:yaiza.arveloserrano@gmail.com" TargetMode="External"/><Relationship Id="rId266" Type="http://schemas.openxmlformats.org/officeDocument/2006/relationships/hyperlink" Target="http://www.fullmoonhotelandrestaurant.com/" TargetMode="External"/><Relationship Id="rId287" Type="http://schemas.openxmlformats.org/officeDocument/2006/relationships/hyperlink" Target="http://www.puertovaldes.com/" TargetMode="External"/><Relationship Id="rId30" Type="http://schemas.openxmlformats.org/officeDocument/2006/relationships/hyperlink" Target="mailto:abel@mislavillalba.com" TargetMode="External"/><Relationship Id="rId105" Type="http://schemas.openxmlformats.org/officeDocument/2006/relationships/hyperlink" Target="http://www.hotelpuntamaracayopr.com/" TargetMode="External"/><Relationship Id="rId126" Type="http://schemas.openxmlformats.org/officeDocument/2006/relationships/hyperlink" Target="http://www.paradorvillasdelmarhau.com/" TargetMode="External"/><Relationship Id="rId147" Type="http://schemas.openxmlformats.org/officeDocument/2006/relationships/hyperlink" Target="http://www.haciendagripinas.tripod.com/" TargetMode="External"/><Relationship Id="rId168" Type="http://schemas.openxmlformats.org/officeDocument/2006/relationships/hyperlink" Target="http://www.casaamistad.com/" TargetMode="External"/><Relationship Id="rId51" Type="http://schemas.openxmlformats.org/officeDocument/2006/relationships/hyperlink" Target="mailto:crivera@guanica1929.com" TargetMode="External"/><Relationship Id="rId72" Type="http://schemas.openxmlformats.org/officeDocument/2006/relationships/hyperlink" Target="http://www.casacondadohotel.com/" TargetMode="External"/><Relationship Id="rId93" Type="http://schemas.openxmlformats.org/officeDocument/2006/relationships/hyperlink" Target="http://www.condadooceanclub.com/" TargetMode="External"/><Relationship Id="rId189" Type="http://schemas.openxmlformats.org/officeDocument/2006/relationships/hyperlink" Target="http://www.villageinnpr.com/" TargetMode="External"/><Relationship Id="rId3" Type="http://schemas.openxmlformats.org/officeDocument/2006/relationships/hyperlink" Target="mailto:lemuel.gonzalez@hilton.com" TargetMode="External"/><Relationship Id="rId214" Type="http://schemas.openxmlformats.org/officeDocument/2006/relationships/hyperlink" Target="mailto:laterrazadesanjuan@gmail.com" TargetMode="External"/><Relationship Id="rId235" Type="http://schemas.openxmlformats.org/officeDocument/2006/relationships/hyperlink" Target="mailto:alopez@hitcmayaguez.com" TargetMode="External"/><Relationship Id="rId256" Type="http://schemas.openxmlformats.org/officeDocument/2006/relationships/hyperlink" Target="mailto:nestor.ruiz@ihphospitality.com" TargetMode="External"/><Relationship Id="rId277" Type="http://schemas.openxmlformats.org/officeDocument/2006/relationships/hyperlink" Target="http://www.elsanjuanhotel.com/" TargetMode="External"/><Relationship Id="rId298" Type="http://schemas.openxmlformats.org/officeDocument/2006/relationships/drawing" Target="../drawings/drawing1.xml"/><Relationship Id="rId116" Type="http://schemas.openxmlformats.org/officeDocument/2006/relationships/hyperlink" Target="http://www.villacofresi.com/" TargetMode="External"/><Relationship Id="rId137" Type="http://schemas.openxmlformats.org/officeDocument/2006/relationships/hyperlink" Target="http://www.casaverdehotel.com/" TargetMode="External"/><Relationship Id="rId158" Type="http://schemas.openxmlformats.org/officeDocument/2006/relationships/hyperlink" Target="http://www.casaflamboyantpr.com/" TargetMode="External"/><Relationship Id="rId20" Type="http://schemas.openxmlformats.org/officeDocument/2006/relationships/hyperlink" Target="mailto:hacienda@jayuya.puertorico.pr" TargetMode="External"/><Relationship Id="rId41" Type="http://schemas.openxmlformats.org/officeDocument/2006/relationships/hyperlink" Target="mailto:enidcancel@gmail.com" TargetMode="External"/><Relationship Id="rId62" Type="http://schemas.openxmlformats.org/officeDocument/2006/relationships/hyperlink" Target="http://www.villadelsolpr.com/" TargetMode="External"/><Relationship Id="rId83" Type="http://schemas.openxmlformats.org/officeDocument/2006/relationships/hyperlink" Target="http://www.hotelmiramarpr.com/" TargetMode="External"/><Relationship Id="rId179" Type="http://schemas.openxmlformats.org/officeDocument/2006/relationships/hyperlink" Target="http://www.a2tiempos.com/" TargetMode="External"/><Relationship Id="rId190" Type="http://schemas.openxmlformats.org/officeDocument/2006/relationships/hyperlink" Target="mailto:thevillagehotelpr@gmail.com" TargetMode="External"/><Relationship Id="rId204" Type="http://schemas.openxmlformats.org/officeDocument/2006/relationships/hyperlink" Target="mailto:richard.beiner@holidayinnexpresscondado.com" TargetMode="External"/><Relationship Id="rId225" Type="http://schemas.openxmlformats.org/officeDocument/2006/relationships/hyperlink" Target="mailto:puntamaracayoresort@yahoo.com" TargetMode="External"/><Relationship Id="rId246" Type="http://schemas.openxmlformats.org/officeDocument/2006/relationships/hyperlink" Target="mailto:yassette.rodriguez@hilton.com" TargetMode="External"/><Relationship Id="rId267" Type="http://schemas.openxmlformats.org/officeDocument/2006/relationships/hyperlink" Target="mailto:fullmoonhotelinc@gmail.com" TargetMode="External"/><Relationship Id="rId288" Type="http://schemas.openxmlformats.org/officeDocument/2006/relationships/hyperlink" Target="mailto:enrique@puertovaldes.com" TargetMode="External"/><Relationship Id="rId106" Type="http://schemas.openxmlformats.org/officeDocument/2006/relationships/hyperlink" Target="http://www.hyatt.com/" TargetMode="External"/><Relationship Id="rId127" Type="http://schemas.openxmlformats.org/officeDocument/2006/relationships/hyperlink" Target="http://www.royalisabela.com/" TargetMode="External"/><Relationship Id="rId10" Type="http://schemas.openxmlformats.org/officeDocument/2006/relationships/hyperlink" Target="mailto:rfernandez@highgate.com" TargetMode="External"/><Relationship Id="rId31" Type="http://schemas.openxmlformats.org/officeDocument/2006/relationships/hyperlink" Target="mailto:villahau@gmail.com" TargetMode="External"/><Relationship Id="rId52" Type="http://schemas.openxmlformats.org/officeDocument/2006/relationships/hyperlink" Target="mailto:casacampo.pr@gmail.com" TargetMode="External"/><Relationship Id="rId73" Type="http://schemas.openxmlformats.org/officeDocument/2006/relationships/hyperlink" Target="http://www.caribehilton.com/" TargetMode="External"/><Relationship Id="rId94" Type="http://schemas.openxmlformats.org/officeDocument/2006/relationships/hyperlink" Target="http://www.sandybeach.com/" TargetMode="External"/><Relationship Id="rId148" Type="http://schemas.openxmlformats.org/officeDocument/2006/relationships/hyperlink" Target="http://www.medialunapr.com/" TargetMode="External"/><Relationship Id="rId169" Type="http://schemas.openxmlformats.org/officeDocument/2006/relationships/hyperlink" Target="http://www.haciendatamarindo.com/" TargetMode="External"/><Relationship Id="rId4" Type="http://schemas.openxmlformats.org/officeDocument/2006/relationships/hyperlink" Target="mailto:olga.areizaga@marriotthotels.com" TargetMode="External"/><Relationship Id="rId180" Type="http://schemas.openxmlformats.org/officeDocument/2006/relationships/hyperlink" Target="mailto:a2tiempos@yahoo.com" TargetMode="External"/><Relationship Id="rId215" Type="http://schemas.openxmlformats.org/officeDocument/2006/relationships/hyperlink" Target="mailto:reservations@oliveboutiquehotel.com" TargetMode="External"/><Relationship Id="rId236" Type="http://schemas.openxmlformats.org/officeDocument/2006/relationships/hyperlink" Target="mailto:sales@mayaguezresort.com" TargetMode="External"/><Relationship Id="rId257" Type="http://schemas.openxmlformats.org/officeDocument/2006/relationships/hyperlink" Target="http://www.casawilson.com/" TargetMode="External"/><Relationship Id="rId278" Type="http://schemas.openxmlformats.org/officeDocument/2006/relationships/hyperlink" Target="mailto:kelley.cosgrove@Fairmont.com" TargetMode="External"/><Relationship Id="rId42" Type="http://schemas.openxmlformats.org/officeDocument/2006/relationships/hyperlink" Target="mailto:pitahayaglamping@gmail.com" TargetMode="External"/><Relationship Id="rId84" Type="http://schemas.openxmlformats.org/officeDocument/2006/relationships/hyperlink" Target="http://www.hyatt.com/" TargetMode="External"/><Relationship Id="rId138" Type="http://schemas.openxmlformats.org/officeDocument/2006/relationships/hyperlink" Target="http://www.coconutpalmsinn.weebly.com/" TargetMode="External"/><Relationship Id="rId191" Type="http://schemas.openxmlformats.org/officeDocument/2006/relationships/hyperlink" Target="http://www.hyattregencygrandreservepuertorico.com/" TargetMode="External"/><Relationship Id="rId205" Type="http://schemas.openxmlformats.org/officeDocument/2006/relationships/hyperlink" Target="mailto:Yodil.caban@hilton.com" TargetMode="External"/><Relationship Id="rId247" Type="http://schemas.openxmlformats.org/officeDocument/2006/relationships/hyperlink" Target="mailto:lrodriguez@hitcponce.com" TargetMode="External"/><Relationship Id="rId107" Type="http://schemas.openxmlformats.org/officeDocument/2006/relationships/hyperlink" Target="http://www.comfortinnpr.com/" TargetMode="External"/><Relationship Id="rId289" Type="http://schemas.openxmlformats.org/officeDocument/2006/relationships/hyperlink" Target="http://www.andaluciapr.com/" TargetMode="External"/><Relationship Id="rId11" Type="http://schemas.openxmlformats.org/officeDocument/2006/relationships/hyperlink" Target="mailto:ccarrero@trypislaverde.com" TargetMode="External"/><Relationship Id="rId53" Type="http://schemas.openxmlformats.org/officeDocument/2006/relationships/hyperlink" Target="mailto:ctguesthouse515@gmail.com" TargetMode="External"/><Relationship Id="rId149" Type="http://schemas.openxmlformats.org/officeDocument/2006/relationships/hyperlink" Target="http://www.4casitas.com/" TargetMode="External"/><Relationship Id="rId95" Type="http://schemas.openxmlformats.org/officeDocument/2006/relationships/hyperlink" Target="http://www.clubseabourne.com/" TargetMode="External"/><Relationship Id="rId160" Type="http://schemas.openxmlformats.org/officeDocument/2006/relationships/hyperlink" Target="http://www.dosaguasriogrande.com/" TargetMode="External"/><Relationship Id="rId216" Type="http://schemas.openxmlformats.org/officeDocument/2006/relationships/hyperlink" Target="mailto:sandy@sandybeachhotelpr.com" TargetMode="External"/><Relationship Id="rId258" Type="http://schemas.openxmlformats.org/officeDocument/2006/relationships/hyperlink" Target="mailto:samuel@casawilsoninn.com" TargetMode="External"/><Relationship Id="rId22" Type="http://schemas.openxmlformats.org/officeDocument/2006/relationships/hyperlink" Target="mailto:dcortez@luquillosunrise.com" TargetMode="External"/><Relationship Id="rId64" Type="http://schemas.openxmlformats.org/officeDocument/2006/relationships/hyperlink" Target="http://www.hotelcasablancapr.com/" TargetMode="External"/><Relationship Id="rId118" Type="http://schemas.openxmlformats.org/officeDocument/2006/relationships/hyperlink" Target="http://www.casacampopr.com/" TargetMode="External"/><Relationship Id="rId171" Type="http://schemas.openxmlformats.org/officeDocument/2006/relationships/hyperlink" Target="http://www.seagatehotel.com/" TargetMode="External"/><Relationship Id="rId227" Type="http://schemas.openxmlformats.org/officeDocument/2006/relationships/hyperlink" Target="mailto:gm@courtyardaguadilla.com" TargetMode="External"/><Relationship Id="rId269" Type="http://schemas.openxmlformats.org/officeDocument/2006/relationships/hyperlink" Target="mailto:reservations@hoteltryst.com" TargetMode="External"/><Relationship Id="rId33" Type="http://schemas.openxmlformats.org/officeDocument/2006/relationships/hyperlink" Target="mailto:rafa@sofohotels.com" TargetMode="External"/><Relationship Id="rId129" Type="http://schemas.openxmlformats.org/officeDocument/2006/relationships/hyperlink" Target="http://www.lajamacapr.com/" TargetMode="External"/><Relationship Id="rId280" Type="http://schemas.openxmlformats.org/officeDocument/2006/relationships/hyperlink" Target="http://www.casacoralpr.com/" TargetMode="Externa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mailto:info@marestclair.com" TargetMode="External"/><Relationship Id="rId1" Type="http://schemas.openxmlformats.org/officeDocument/2006/relationships/hyperlink" Target="mailto:dbertran@waterbeachhotel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17" Type="http://schemas.openxmlformats.org/officeDocument/2006/relationships/hyperlink" Target="http://www.hixislandhouse.com/" TargetMode="External"/><Relationship Id="rId21" Type="http://schemas.openxmlformats.org/officeDocument/2006/relationships/hyperlink" Target="http://www.canariolagoonhotel.com/" TargetMode="External"/><Relationship Id="rId42" Type="http://schemas.openxmlformats.org/officeDocument/2006/relationships/hyperlink" Target="http://www.ihphospitality.com/leconsulat" TargetMode="External"/><Relationship Id="rId63" Type="http://schemas.openxmlformats.org/officeDocument/2006/relationships/hyperlink" Target="http://www.rinconofthesea.com/" TargetMode="External"/><Relationship Id="rId84" Type="http://schemas.openxmlformats.org/officeDocument/2006/relationships/hyperlink" Target="http://www.hotelelguajataca.com/" TargetMode="External"/><Relationship Id="rId138" Type="http://schemas.openxmlformats.org/officeDocument/2006/relationships/hyperlink" Target="http://www.dreamsmiramar.com/" TargetMode="External"/><Relationship Id="rId107" Type="http://schemas.openxmlformats.org/officeDocument/2006/relationships/hyperlink" Target="http://www.rainforestinnpr.com/" TargetMode="External"/><Relationship Id="rId11" Type="http://schemas.openxmlformats.org/officeDocument/2006/relationships/hyperlink" Target="http://www.casasolbnb.com/" TargetMode="External"/><Relationship Id="rId32" Type="http://schemas.openxmlformats.org/officeDocument/2006/relationships/hyperlink" Target="http://www.villaherencia.com/" TargetMode="External"/><Relationship Id="rId37" Type="http://schemas.openxmlformats.org/officeDocument/2006/relationships/hyperlink" Target="http://www.sjsuites.com/" TargetMode="External"/><Relationship Id="rId53" Type="http://schemas.openxmlformats.org/officeDocument/2006/relationships/hyperlink" Target="http://www.hotelpuntamaracayopr.com/" TargetMode="External"/><Relationship Id="rId58" Type="http://schemas.openxmlformats.org/officeDocument/2006/relationships/hyperlink" Target="http://www.faroparador.com/" TargetMode="External"/><Relationship Id="rId74" Type="http://schemas.openxmlformats.org/officeDocument/2006/relationships/hyperlink" Target="http://www.paradorvillasdelmarhau.com/" TargetMode="External"/><Relationship Id="rId79" Type="http://schemas.openxmlformats.org/officeDocument/2006/relationships/hyperlink" Target="http://www.villaparguerapr.com/" TargetMode="External"/><Relationship Id="rId102" Type="http://schemas.openxmlformats.org/officeDocument/2006/relationships/hyperlink" Target="http://www.fajardoinn.com/" TargetMode="External"/><Relationship Id="rId123" Type="http://schemas.openxmlformats.org/officeDocument/2006/relationships/hyperlink" Target="http://www.olvhotel.com/" TargetMode="External"/><Relationship Id="rId128" Type="http://schemas.openxmlformats.org/officeDocument/2006/relationships/hyperlink" Target="http://www.marriott.com/" TargetMode="External"/><Relationship Id="rId5" Type="http://schemas.openxmlformats.org/officeDocument/2006/relationships/hyperlink" Target="http://www.airporthotelpr.com/" TargetMode="External"/><Relationship Id="rId90" Type="http://schemas.openxmlformats.org/officeDocument/2006/relationships/hyperlink" Target="http://www.hoteliberiapr.com/" TargetMode="External"/><Relationship Id="rId95" Type="http://schemas.openxmlformats.org/officeDocument/2006/relationships/hyperlink" Target="http://www.paradorvillassotormayor.com/" TargetMode="External"/><Relationship Id="rId22" Type="http://schemas.openxmlformats.org/officeDocument/2006/relationships/hyperlink" Target="http://www.sanjuandoubletree.com/" TargetMode="External"/><Relationship Id="rId27" Type="http://schemas.openxmlformats.org/officeDocument/2006/relationships/hyperlink" Target="http://www.elconvento.com/" TargetMode="External"/><Relationship Id="rId43" Type="http://schemas.openxmlformats.org/officeDocument/2006/relationships/hyperlink" Target="http://www.clubseabourne.com/" TargetMode="External"/><Relationship Id="rId48" Type="http://schemas.openxmlformats.org/officeDocument/2006/relationships/hyperlink" Target="http://www.aquariusvacationclub.com/" TargetMode="External"/><Relationship Id="rId64" Type="http://schemas.openxmlformats.org/officeDocument/2006/relationships/hyperlink" Target="http://www.villacofresi.com/" TargetMode="External"/><Relationship Id="rId69" Type="http://schemas.openxmlformats.org/officeDocument/2006/relationships/hyperlink" Target="http://www.jfkey.vip/properties/pitahaya-glamping/" TargetMode="External"/><Relationship Id="rId113" Type="http://schemas.openxmlformats.org/officeDocument/2006/relationships/hyperlink" Target="http://www.achotels.marriott.com/" TargetMode="External"/><Relationship Id="rId118" Type="http://schemas.openxmlformats.org/officeDocument/2006/relationships/hyperlink" Target="http://www.seagatehotel.com/" TargetMode="External"/><Relationship Id="rId134" Type="http://schemas.openxmlformats.org/officeDocument/2006/relationships/hyperlink" Target="http://www.icssanjuan.com/" TargetMode="External"/><Relationship Id="rId139" Type="http://schemas.openxmlformats.org/officeDocument/2006/relationships/hyperlink" Target="http://www.hilton.com/" TargetMode="External"/><Relationship Id="rId80" Type="http://schemas.openxmlformats.org/officeDocument/2006/relationships/hyperlink" Target="http://www.hotelcolonial.com/" TargetMode="External"/><Relationship Id="rId85" Type="http://schemas.openxmlformats.org/officeDocument/2006/relationships/hyperlink" Target="http://www.casaverdehotel.com/" TargetMode="External"/><Relationship Id="rId12" Type="http://schemas.openxmlformats.org/officeDocument/2006/relationships/hyperlink" Target="http://www.ciqalasuites.com/" TargetMode="External"/><Relationship Id="rId17" Type="http://schemas.openxmlformats.org/officeDocument/2006/relationships/hyperlink" Target="http://www.hyatt.com/" TargetMode="External"/><Relationship Id="rId33" Type="http://schemas.openxmlformats.org/officeDocument/2006/relationships/hyperlink" Target="http://www.laconcharesort.com/" TargetMode="External"/><Relationship Id="rId38" Type="http://schemas.openxmlformats.org/officeDocument/2006/relationships/hyperlink" Target="http://www.sangeronimohotel.com/" TargetMode="External"/><Relationship Id="rId59" Type="http://schemas.openxmlformats.org/officeDocument/2006/relationships/hyperlink" Target="http://www.bohobeachclubpr.com/" TargetMode="External"/><Relationship Id="rId103" Type="http://schemas.openxmlformats.org/officeDocument/2006/relationships/hyperlink" Target="http://www.luquillosunrise.com/" TargetMode="External"/><Relationship Id="rId108" Type="http://schemas.openxmlformats.org/officeDocument/2006/relationships/hyperlink" Target="http://www.dosaguasriogrande.com/" TargetMode="External"/><Relationship Id="rId124" Type="http://schemas.openxmlformats.org/officeDocument/2006/relationships/hyperlink" Target="http://www.a2tiempos.com/" TargetMode="External"/><Relationship Id="rId129" Type="http://schemas.openxmlformats.org/officeDocument/2006/relationships/hyperlink" Target="http://www.maleconhouse.com/" TargetMode="External"/><Relationship Id="rId54" Type="http://schemas.openxmlformats.org/officeDocument/2006/relationships/hyperlink" Target="http://www.hyatt.com/" TargetMode="External"/><Relationship Id="rId70" Type="http://schemas.openxmlformats.org/officeDocument/2006/relationships/hyperlink" Target="http://www.boquemar.com/" TargetMode="External"/><Relationship Id="rId75" Type="http://schemas.openxmlformats.org/officeDocument/2006/relationships/hyperlink" Target="http://www.royalisabela.com/" TargetMode="External"/><Relationship Id="rId91" Type="http://schemas.openxmlformats.org/officeDocument/2006/relationships/hyperlink" Target="http://www.meliacenturyhotel.com/" TargetMode="External"/><Relationship Id="rId96" Type="http://schemas.openxmlformats.org/officeDocument/2006/relationships/hyperlink" Target="http://www.haciendagripinas.tripod.com/" TargetMode="External"/><Relationship Id="rId140" Type="http://schemas.openxmlformats.org/officeDocument/2006/relationships/hyperlink" Target="http://www.casacoralpr.com/" TargetMode="External"/><Relationship Id="rId1" Type="http://schemas.openxmlformats.org/officeDocument/2006/relationships/hyperlink" Target="http://www.borinquenbeachinn.com/" TargetMode="External"/><Relationship Id="rId6" Type="http://schemas.openxmlformats.org/officeDocument/2006/relationships/hyperlink" Target="http://www.trypislaverde.com/" TargetMode="External"/><Relationship Id="rId23" Type="http://schemas.openxmlformats.org/officeDocument/2006/relationships/hyperlink" Target="http://www.dreaminnpr.com/" TargetMode="External"/><Relationship Id="rId28" Type="http://schemas.openxmlformats.org/officeDocument/2006/relationships/hyperlink" Target="http://www.hoteliberiapr.com/" TargetMode="External"/><Relationship Id="rId49" Type="http://schemas.openxmlformats.org/officeDocument/2006/relationships/hyperlink" Target="http://www.doradobeach.com/" TargetMode="External"/><Relationship Id="rId114" Type="http://schemas.openxmlformats.org/officeDocument/2006/relationships/hyperlink" Target="http://www.conturcehostel.com/" TargetMode="External"/><Relationship Id="rId119" Type="http://schemas.openxmlformats.org/officeDocument/2006/relationships/hyperlink" Target="http://www.villacoralguesthouse.com/" TargetMode="External"/><Relationship Id="rId44" Type="http://schemas.openxmlformats.org/officeDocument/2006/relationships/hyperlink" Target="http://www.candelerobeachhotel.com/" TargetMode="External"/><Relationship Id="rId60" Type="http://schemas.openxmlformats.org/officeDocument/2006/relationships/hyperlink" Target="http://www.aquariusvacations.com/" TargetMode="External"/><Relationship Id="rId65" Type="http://schemas.openxmlformats.org/officeDocument/2006/relationships/hyperlink" Target="http://www.haciendaeljibarito.com/" TargetMode="External"/><Relationship Id="rId81" Type="http://schemas.openxmlformats.org/officeDocument/2006/relationships/hyperlink" Target="http://www.wyndhamhotels.com/" TargetMode="External"/><Relationship Id="rId86" Type="http://schemas.openxmlformats.org/officeDocument/2006/relationships/hyperlink" Target="http://www.coconutpalmsinn.weebly.com/" TargetMode="External"/><Relationship Id="rId130" Type="http://schemas.openxmlformats.org/officeDocument/2006/relationships/hyperlink" Target="http://www.bqnresort.com/" TargetMode="External"/><Relationship Id="rId135" Type="http://schemas.openxmlformats.org/officeDocument/2006/relationships/hyperlink" Target="http://www.fullmoonhotelandrestaurant.com/" TargetMode="External"/><Relationship Id="rId13" Type="http://schemas.openxmlformats.org/officeDocument/2006/relationships/hyperlink" Target="http://www.comfortinnsanjuan.com/" TargetMode="External"/><Relationship Id="rId18" Type="http://schemas.openxmlformats.org/officeDocument/2006/relationships/hyperlink" Target="http://www.casacondadohotel.com/" TargetMode="External"/><Relationship Id="rId39" Type="http://schemas.openxmlformats.org/officeDocument/2006/relationships/hyperlink" Target="http://www.sheratonoldsanjuan.com/" TargetMode="External"/><Relationship Id="rId109" Type="http://schemas.openxmlformats.org/officeDocument/2006/relationships/hyperlink" Target="http://www.myclubwyndham.com/" TargetMode="External"/><Relationship Id="rId34" Type="http://schemas.openxmlformats.org/officeDocument/2006/relationships/hyperlink" Target="http://www.laterrazahotelsanjuan.com/" TargetMode="External"/><Relationship Id="rId50" Type="http://schemas.openxmlformats.org/officeDocument/2006/relationships/hyperlink" Target="http://www.embassysuitesdoradodelmarbeach.com/" TargetMode="External"/><Relationship Id="rId55" Type="http://schemas.openxmlformats.org/officeDocument/2006/relationships/hyperlink" Target="http://www.comfortinnpr.com/" TargetMode="External"/><Relationship Id="rId76" Type="http://schemas.openxmlformats.org/officeDocument/2006/relationships/hyperlink" Target="http://www.villamontana.com/" TargetMode="External"/><Relationship Id="rId97" Type="http://schemas.openxmlformats.org/officeDocument/2006/relationships/hyperlink" Target="http://www.medialunapr.com/" TargetMode="External"/><Relationship Id="rId104" Type="http://schemas.openxmlformats.org/officeDocument/2006/relationships/hyperlink" Target="http://www.hotelyunquemar.com/" TargetMode="External"/><Relationship Id="rId120" Type="http://schemas.openxmlformats.org/officeDocument/2006/relationships/hyperlink" Target="http://www.tropicalinnspr.com/" TargetMode="External"/><Relationship Id="rId125" Type="http://schemas.openxmlformats.org/officeDocument/2006/relationships/hyperlink" Target="http://www.nomadahostel.com/" TargetMode="External"/><Relationship Id="rId141" Type="http://schemas.openxmlformats.org/officeDocument/2006/relationships/hyperlink" Target="http://www.andaluciapr.com/" TargetMode="External"/><Relationship Id="rId7" Type="http://schemas.openxmlformats.org/officeDocument/2006/relationships/hyperlink" Target="http://www.vendanzahotel.com/" TargetMode="External"/><Relationship Id="rId71" Type="http://schemas.openxmlformats.org/officeDocument/2006/relationships/hyperlink" Target="http://www.combatebeach.com/" TargetMode="External"/><Relationship Id="rId92" Type="http://schemas.openxmlformats.org/officeDocument/2006/relationships/hyperlink" Target="http://www.haciendalamocha.com/" TargetMode="External"/><Relationship Id="rId2" Type="http://schemas.openxmlformats.org/officeDocument/2006/relationships/hyperlink" Target="http://www.coralbythesea.com/" TargetMode="External"/><Relationship Id="rId29" Type="http://schemas.openxmlformats.org/officeDocument/2006/relationships/hyperlink" Target="http://www.hotelmiramarpr.com/" TargetMode="External"/><Relationship Id="rId24" Type="http://schemas.openxmlformats.org/officeDocument/2006/relationships/hyperlink" Target="http://www.canarioboutiquehotel.com/" TargetMode="External"/><Relationship Id="rId40" Type="http://schemas.openxmlformats.org/officeDocument/2006/relationships/hyperlink" Target="http://www.serafinabeachhotel.com/" TargetMode="External"/><Relationship Id="rId45" Type="http://schemas.openxmlformats.org/officeDocument/2006/relationships/hyperlink" Target="http://www.bahiabeachpuertorico.com/st-regis" TargetMode="External"/><Relationship Id="rId66" Type="http://schemas.openxmlformats.org/officeDocument/2006/relationships/hyperlink" Target="http://www.casacampopr.com/" TargetMode="External"/><Relationship Id="rId87" Type="http://schemas.openxmlformats.org/officeDocument/2006/relationships/hyperlink" Target="http://www.costabahiahotel.com/" TargetMode="External"/><Relationship Id="rId110" Type="http://schemas.openxmlformats.org/officeDocument/2006/relationships/hyperlink" Target="http://www.parkroyalclubcala.com/" TargetMode="External"/><Relationship Id="rId115" Type="http://schemas.openxmlformats.org/officeDocument/2006/relationships/hyperlink" Target="http://www.casaamistad.com/" TargetMode="External"/><Relationship Id="rId131" Type="http://schemas.openxmlformats.org/officeDocument/2006/relationships/hyperlink" Target="http://www.casawilson.com/" TargetMode="External"/><Relationship Id="rId136" Type="http://schemas.openxmlformats.org/officeDocument/2006/relationships/hyperlink" Target="http://www.puertoricodreams.com/" TargetMode="External"/><Relationship Id="rId61" Type="http://schemas.openxmlformats.org/officeDocument/2006/relationships/hyperlink" Target="http://www.cofresibeach.com/" TargetMode="External"/><Relationship Id="rId82" Type="http://schemas.openxmlformats.org/officeDocument/2006/relationships/hyperlink" Target="http://www.holidayinn.com/" TargetMode="External"/><Relationship Id="rId19" Type="http://schemas.openxmlformats.org/officeDocument/2006/relationships/hyperlink" Target="http://www.caribehilton.com/" TargetMode="External"/><Relationship Id="rId14" Type="http://schemas.openxmlformats.org/officeDocument/2006/relationships/hyperlink" Target="http://www.condadovanderbilt.com/" TargetMode="External"/><Relationship Id="rId30" Type="http://schemas.openxmlformats.org/officeDocument/2006/relationships/hyperlink" Target="http://www.hyatt.com/" TargetMode="External"/><Relationship Id="rId35" Type="http://schemas.openxmlformats.org/officeDocument/2006/relationships/hyperlink" Target="http://www.oliveboutiquehotel.com/" TargetMode="External"/><Relationship Id="rId56" Type="http://schemas.openxmlformats.org/officeDocument/2006/relationships/hyperlink" Target="http://www.courtyardaguadilla.com/" TargetMode="External"/><Relationship Id="rId77" Type="http://schemas.openxmlformats.org/officeDocument/2006/relationships/hyperlink" Target="http://www.lajamacapr.com/" TargetMode="External"/><Relationship Id="rId100" Type="http://schemas.openxmlformats.org/officeDocument/2006/relationships/hyperlink" Target="http://www.visittamboo.com/" TargetMode="External"/><Relationship Id="rId105" Type="http://schemas.openxmlformats.org/officeDocument/2006/relationships/hyperlink" Target="http://www.tropicalinnspr.com/" TargetMode="External"/><Relationship Id="rId126" Type="http://schemas.openxmlformats.org/officeDocument/2006/relationships/hyperlink" Target="http://www.villageinnpr.com/" TargetMode="External"/><Relationship Id="rId8" Type="http://schemas.openxmlformats.org/officeDocument/2006/relationships/hyperlink" Target="http://www.villadelsolpr.com/" TargetMode="External"/><Relationship Id="rId51" Type="http://schemas.openxmlformats.org/officeDocument/2006/relationships/hyperlink" Target="http://www.hyattresidenceclub.com/" TargetMode="External"/><Relationship Id="rId72" Type="http://schemas.openxmlformats.org/officeDocument/2006/relationships/hyperlink" Target="http://www.copamarina.com/" TargetMode="External"/><Relationship Id="rId93" Type="http://schemas.openxmlformats.org/officeDocument/2006/relationships/hyperlink" Target="http://www.ponceplazahotelandcasino.com/" TargetMode="External"/><Relationship Id="rId98" Type="http://schemas.openxmlformats.org/officeDocument/2006/relationships/hyperlink" Target="http://www.4casitas.com/" TargetMode="External"/><Relationship Id="rId121" Type="http://schemas.openxmlformats.org/officeDocument/2006/relationships/hyperlink" Target="http://www.tropicalinnspr.com/" TargetMode="External"/><Relationship Id="rId142" Type="http://schemas.openxmlformats.org/officeDocument/2006/relationships/hyperlink" Target="http://www.elsanjuanhotel.com/" TargetMode="External"/><Relationship Id="rId3" Type="http://schemas.openxmlformats.org/officeDocument/2006/relationships/hyperlink" Target="http://www.sjcourtyard.com/" TargetMode="External"/><Relationship Id="rId25" Type="http://schemas.openxmlformats.org/officeDocument/2006/relationships/hyperlink" Target="http://www.holidayinnexpresscondado.com/" TargetMode="External"/><Relationship Id="rId46" Type="http://schemas.openxmlformats.org/officeDocument/2006/relationships/hyperlink" Target="http://www.wyndhamhotels.com/wyndham-grand/rio-grande-puerto-rico" TargetMode="External"/><Relationship Id="rId67" Type="http://schemas.openxmlformats.org/officeDocument/2006/relationships/hyperlink" Target="http://www.dosangelesdelmar.com/" TargetMode="External"/><Relationship Id="rId116" Type="http://schemas.openxmlformats.org/officeDocument/2006/relationships/hyperlink" Target="http://www.haciendatamarindo.com/" TargetMode="External"/><Relationship Id="rId137" Type="http://schemas.openxmlformats.org/officeDocument/2006/relationships/hyperlink" Target="http://www.decanterhotel.com/" TargetMode="External"/><Relationship Id="rId20" Type="http://schemas.openxmlformats.org/officeDocument/2006/relationships/hyperlink" Target="http://www.fourpointscaguas.com/" TargetMode="External"/><Relationship Id="rId41" Type="http://schemas.openxmlformats.org/officeDocument/2006/relationships/hyperlink" Target="http://www.sandybeach.com/" TargetMode="External"/><Relationship Id="rId62" Type="http://schemas.openxmlformats.org/officeDocument/2006/relationships/hyperlink" Target="http://www.rinconbeach.com/" TargetMode="External"/><Relationship Id="rId83" Type="http://schemas.openxmlformats.org/officeDocument/2006/relationships/hyperlink" Target="http://www.mayaguezresort.com/" TargetMode="External"/><Relationship Id="rId88" Type="http://schemas.openxmlformats.org/officeDocument/2006/relationships/hyperlink" Target="http://www.hilton.com/" TargetMode="External"/><Relationship Id="rId111" Type="http://schemas.openxmlformats.org/officeDocument/2006/relationships/hyperlink" Target="http://www.condadoplaza.com/" TargetMode="External"/><Relationship Id="rId132" Type="http://schemas.openxmlformats.org/officeDocument/2006/relationships/hyperlink" Target="http://www.alofthotelmarriott.com/" TargetMode="External"/><Relationship Id="rId15" Type="http://schemas.openxmlformats.org/officeDocument/2006/relationships/hyperlink" Target="http://www.coralpr.com/" TargetMode="External"/><Relationship Id="rId36" Type="http://schemas.openxmlformats.org/officeDocument/2006/relationships/hyperlink" Target="http://www.marriott.com/" TargetMode="External"/><Relationship Id="rId57" Type="http://schemas.openxmlformats.org/officeDocument/2006/relationships/hyperlink" Target="http://www.villafor&#237;n.com/" TargetMode="External"/><Relationship Id="rId106" Type="http://schemas.openxmlformats.org/officeDocument/2006/relationships/hyperlink" Target="http://www.casaflamboyantpr.com/" TargetMode="External"/><Relationship Id="rId127" Type="http://schemas.openxmlformats.org/officeDocument/2006/relationships/hyperlink" Target="http://www.hyattregencygrandreservepuertorico.com/" TargetMode="External"/><Relationship Id="rId10" Type="http://schemas.openxmlformats.org/officeDocument/2006/relationships/hyperlink" Target="http://www.hotelcasablancapr.com/" TargetMode="External"/><Relationship Id="rId31" Type="http://schemas.openxmlformats.org/officeDocument/2006/relationships/hyperlink" Target="http://www.hyatt.com/" TargetMode="External"/><Relationship Id="rId52" Type="http://schemas.openxmlformats.org/officeDocument/2006/relationships/hyperlink" Target="http://www.paradorelbuencafe.com/" TargetMode="External"/><Relationship Id="rId73" Type="http://schemas.openxmlformats.org/officeDocument/2006/relationships/hyperlink" Target="http://www.es.tropicalinnspr.com/parador-guanica-1929" TargetMode="External"/><Relationship Id="rId78" Type="http://schemas.openxmlformats.org/officeDocument/2006/relationships/hyperlink" Target="http://www.nautiluspr.com/" TargetMode="External"/><Relationship Id="rId94" Type="http://schemas.openxmlformats.org/officeDocument/2006/relationships/hyperlink" Target="http://www.caribehotel.com/" TargetMode="External"/><Relationship Id="rId99" Type="http://schemas.openxmlformats.org/officeDocument/2006/relationships/hyperlink" Target="http://www.352guesthouse.com/" TargetMode="External"/><Relationship Id="rId101" Type="http://schemas.openxmlformats.org/officeDocument/2006/relationships/hyperlink" Target="http://www.elconresort.com/" TargetMode="External"/><Relationship Id="rId122" Type="http://schemas.openxmlformats.org/officeDocument/2006/relationships/hyperlink" Target="http://www.acaciaboutiquehotel.com/" TargetMode="External"/><Relationship Id="rId4" Type="http://schemas.openxmlformats.org/officeDocument/2006/relationships/hyperlink" Target="http://www.embassysuitessanjuan.com/" TargetMode="External"/><Relationship Id="rId9" Type="http://schemas.openxmlformats.org/officeDocument/2006/relationships/hyperlink" Target="http://www.villaverdeinnsj.com/" TargetMode="External"/><Relationship Id="rId26" Type="http://schemas.openxmlformats.org/officeDocument/2006/relationships/hyperlink" Target="http://www.hosteriadelmar.com/" TargetMode="External"/><Relationship Id="rId47" Type="http://schemas.openxmlformats.org/officeDocument/2006/relationships/hyperlink" Target="http://www.ritzcarlton.com/" TargetMode="External"/><Relationship Id="rId68" Type="http://schemas.openxmlformats.org/officeDocument/2006/relationships/hyperlink" Target="http://www.lazyparrot.com/" TargetMode="External"/><Relationship Id="rId89" Type="http://schemas.openxmlformats.org/officeDocument/2006/relationships/hyperlink" Target="http://www.holidayinn.com/" TargetMode="External"/><Relationship Id="rId112" Type="http://schemas.openxmlformats.org/officeDocument/2006/relationships/hyperlink" Target="http://www.thewavehotel.com/" TargetMode="External"/><Relationship Id="rId133" Type="http://schemas.openxmlformats.org/officeDocument/2006/relationships/hyperlink" Target="http://www.marinadesalinas.com/" TargetMode="External"/><Relationship Id="rId16" Type="http://schemas.openxmlformats.org/officeDocument/2006/relationships/hyperlink" Target="http://www.marriott.com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://www.elconvento.com/" TargetMode="External"/><Relationship Id="rId13" Type="http://schemas.openxmlformats.org/officeDocument/2006/relationships/hyperlink" Target="http://www.352guesthouse.com/" TargetMode="External"/><Relationship Id="rId18" Type="http://schemas.openxmlformats.org/officeDocument/2006/relationships/hyperlink" Target="http://www.elconvento.com/" TargetMode="External"/><Relationship Id="rId3" Type="http://schemas.openxmlformats.org/officeDocument/2006/relationships/hyperlink" Target="mailto:welcome@casasolbnb.com" TargetMode="External"/><Relationship Id="rId7" Type="http://schemas.openxmlformats.org/officeDocument/2006/relationships/hyperlink" Target="http://www.casasolbnb.com/" TargetMode="External"/><Relationship Id="rId12" Type="http://schemas.openxmlformats.org/officeDocument/2006/relationships/hyperlink" Target="http://www.sheratonoldsanjuan.com/" TargetMode="External"/><Relationship Id="rId17" Type="http://schemas.openxmlformats.org/officeDocument/2006/relationships/hyperlink" Target="mailto:laterrazadesanjuan@gmail.com" TargetMode="External"/><Relationship Id="rId2" Type="http://schemas.openxmlformats.org/officeDocument/2006/relationships/hyperlink" Target="mailto:milanohoteloldsanjuan@gmail.com" TargetMode="External"/><Relationship Id="rId16" Type="http://schemas.openxmlformats.org/officeDocument/2006/relationships/hyperlink" Target="mailto:aarroyo@elconvento.com" TargetMode="External"/><Relationship Id="rId1" Type="http://schemas.openxmlformats.org/officeDocument/2006/relationships/hyperlink" Target="mailto:wmarrero@sheratonoldsanjuan.com" TargetMode="External"/><Relationship Id="rId6" Type="http://schemas.openxmlformats.org/officeDocument/2006/relationships/hyperlink" Target="http://www.hotelcasablancapr.com/" TargetMode="External"/><Relationship Id="rId11" Type="http://schemas.openxmlformats.org/officeDocument/2006/relationships/hyperlink" Target="http://www.laterrazahotelsanjuan.com/" TargetMode="External"/><Relationship Id="rId5" Type="http://schemas.openxmlformats.org/officeDocument/2006/relationships/hyperlink" Target="mailto:info@352guesthouse.com" TargetMode="External"/><Relationship Id="rId15" Type="http://schemas.openxmlformats.org/officeDocument/2006/relationships/hyperlink" Target="mailto:ynevares@decanterhotel.com" TargetMode="External"/><Relationship Id="rId10" Type="http://schemas.openxmlformats.org/officeDocument/2006/relationships/hyperlink" Target="http://www.villaherencia.com/" TargetMode="External"/><Relationship Id="rId19" Type="http://schemas.openxmlformats.org/officeDocument/2006/relationships/hyperlink" Target="mailto:aarroyo@elconvento.com" TargetMode="External"/><Relationship Id="rId4" Type="http://schemas.openxmlformats.org/officeDocument/2006/relationships/hyperlink" Target="mailto:rafa@sofohotels.com" TargetMode="External"/><Relationship Id="rId9" Type="http://schemas.openxmlformats.org/officeDocument/2006/relationships/hyperlink" Target="http://www.hotelmilanopr.com/" TargetMode="External"/><Relationship Id="rId14" Type="http://schemas.openxmlformats.org/officeDocument/2006/relationships/hyperlink" Target="mailto:rafaeloller@hotelcasablancapr.com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9A7E1-EF7A-4868-8613-A7D1EEBF9B27}">
  <dimension ref="A1:X181"/>
  <sheetViews>
    <sheetView tabSelected="1" zoomScaleNormal="100" workbookViewId="0">
      <selection activeCell="L23" sqref="L23:M23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2" max="12" width="14.28515625" customWidth="1"/>
    <col min="13" max="13" width="10.85546875" customWidth="1"/>
    <col min="14" max="14" width="11.28515625" customWidth="1"/>
    <col min="15" max="15" width="14.28515625" customWidth="1"/>
    <col min="16" max="16" width="14.140625" style="153" customWidth="1"/>
    <col min="17" max="17" width="44.5703125" customWidth="1"/>
    <col min="18" max="18" width="45" customWidth="1"/>
    <col min="19" max="19" width="16.7109375" customWidth="1"/>
  </cols>
  <sheetData>
    <row r="1" spans="1:24" ht="105" customHeight="1" thickBot="1" x14ac:dyDescent="0.3">
      <c r="A1" s="479" t="s">
        <v>1557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481"/>
      <c r="T1" s="1"/>
      <c r="U1" s="2"/>
      <c r="V1" s="2"/>
      <c r="W1" s="2"/>
      <c r="X1" s="2"/>
    </row>
    <row r="2" spans="1:24" ht="34.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5" t="s">
        <v>18</v>
      </c>
      <c r="T2" s="6"/>
      <c r="U2" s="7" t="s">
        <v>19</v>
      </c>
      <c r="V2" s="8" t="s">
        <v>20</v>
      </c>
      <c r="W2" s="8" t="s">
        <v>21</v>
      </c>
      <c r="X2" s="9" t="s">
        <v>22</v>
      </c>
    </row>
    <row r="3" spans="1:24" ht="15.75" customHeight="1" thickBot="1" x14ac:dyDescent="0.3">
      <c r="A3" s="10">
        <v>65</v>
      </c>
      <c r="B3" s="482" t="s">
        <v>23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483"/>
      <c r="T3" s="1"/>
      <c r="U3" s="11"/>
      <c r="V3" s="12"/>
      <c r="W3" s="12"/>
      <c r="X3" s="13"/>
    </row>
    <row r="4" spans="1:24" ht="45.75" thickBot="1" x14ac:dyDescent="0.3">
      <c r="A4" s="14">
        <v>1</v>
      </c>
      <c r="B4" s="15" t="s">
        <v>24</v>
      </c>
      <c r="C4" s="15" t="s">
        <v>25</v>
      </c>
      <c r="D4" s="15" t="s">
        <v>26</v>
      </c>
      <c r="E4" s="15" t="s">
        <v>27</v>
      </c>
      <c r="F4" s="15" t="s">
        <v>28</v>
      </c>
      <c r="G4" s="16">
        <v>961</v>
      </c>
      <c r="H4" s="17">
        <v>8</v>
      </c>
      <c r="I4" s="18">
        <v>156</v>
      </c>
      <c r="J4" s="17">
        <v>175</v>
      </c>
      <c r="K4" s="15" t="s">
        <v>29</v>
      </c>
      <c r="L4" s="15" t="s">
        <v>30</v>
      </c>
      <c r="M4" s="15" t="s">
        <v>31</v>
      </c>
      <c r="N4" s="15" t="s">
        <v>32</v>
      </c>
      <c r="O4" s="19" t="s">
        <v>33</v>
      </c>
      <c r="P4" s="17" t="s">
        <v>34</v>
      </c>
      <c r="Q4" s="20" t="s">
        <v>35</v>
      </c>
      <c r="R4" s="21" t="s">
        <v>36</v>
      </c>
      <c r="S4" s="22">
        <f>+I4</f>
        <v>156</v>
      </c>
      <c r="T4" s="1"/>
      <c r="U4" s="15" t="s">
        <v>37</v>
      </c>
      <c r="V4" s="15" t="s">
        <v>34</v>
      </c>
      <c r="W4" s="15" t="s">
        <v>28</v>
      </c>
      <c r="X4" s="16">
        <v>961</v>
      </c>
    </row>
    <row r="5" spans="1:24" ht="57" thickBot="1" x14ac:dyDescent="0.3">
      <c r="A5" s="320">
        <f>+A4+1</f>
        <v>2</v>
      </c>
      <c r="B5" s="15" t="s">
        <v>38</v>
      </c>
      <c r="C5" s="15" t="s">
        <v>25</v>
      </c>
      <c r="D5" s="15" t="s">
        <v>39</v>
      </c>
      <c r="E5" s="15" t="s">
        <v>40</v>
      </c>
      <c r="F5" s="15" t="s">
        <v>41</v>
      </c>
      <c r="G5" s="16">
        <v>726</v>
      </c>
      <c r="H5" s="17">
        <v>7</v>
      </c>
      <c r="I5" s="18">
        <v>126</v>
      </c>
      <c r="J5" s="17">
        <v>187</v>
      </c>
      <c r="K5" s="15" t="s">
        <v>29</v>
      </c>
      <c r="L5" s="15" t="s">
        <v>42</v>
      </c>
      <c r="M5" s="15" t="s">
        <v>43</v>
      </c>
      <c r="N5" s="15" t="s">
        <v>32</v>
      </c>
      <c r="O5" s="19">
        <v>7876531111</v>
      </c>
      <c r="P5" s="19">
        <v>7876531700</v>
      </c>
      <c r="Q5" s="321" t="s">
        <v>44</v>
      </c>
      <c r="R5" s="322" t="s">
        <v>45</v>
      </c>
      <c r="S5" s="324">
        <f>I5</f>
        <v>126</v>
      </c>
      <c r="T5" s="1"/>
      <c r="U5" s="15" t="s">
        <v>46</v>
      </c>
      <c r="V5" s="15" t="s">
        <v>34</v>
      </c>
      <c r="W5" s="15" t="s">
        <v>41</v>
      </c>
      <c r="X5" s="16">
        <v>726</v>
      </c>
    </row>
    <row r="6" spans="1:24" ht="22.5" x14ac:dyDescent="0.25">
      <c r="A6" s="320">
        <f t="shared" ref="A6:A67" si="0">+A5+1</f>
        <v>3</v>
      </c>
      <c r="B6" s="15" t="s">
        <v>47</v>
      </c>
      <c r="C6" s="15" t="s">
        <v>25</v>
      </c>
      <c r="D6" s="15" t="s">
        <v>48</v>
      </c>
      <c r="E6" s="15"/>
      <c r="F6" s="15" t="s">
        <v>49</v>
      </c>
      <c r="G6" s="16">
        <v>979</v>
      </c>
      <c r="H6" s="17"/>
      <c r="I6" s="18">
        <v>400</v>
      </c>
      <c r="J6" s="17"/>
      <c r="K6" s="15" t="s">
        <v>50</v>
      </c>
      <c r="L6" s="15" t="s">
        <v>51</v>
      </c>
      <c r="M6" s="15" t="s">
        <v>52</v>
      </c>
      <c r="N6" s="15" t="s">
        <v>53</v>
      </c>
      <c r="O6" s="19" t="s">
        <v>1545</v>
      </c>
      <c r="P6" s="19"/>
      <c r="Q6" s="321" t="s">
        <v>55</v>
      </c>
      <c r="R6" s="322" t="s">
        <v>56</v>
      </c>
      <c r="S6" s="489">
        <f>SUM(I6:I17)</f>
        <v>2134</v>
      </c>
      <c r="T6" s="1"/>
      <c r="U6" s="15" t="s">
        <v>1444</v>
      </c>
      <c r="V6" s="15"/>
      <c r="W6" s="15" t="s">
        <v>49</v>
      </c>
      <c r="X6" s="16">
        <v>979</v>
      </c>
    </row>
    <row r="7" spans="1:24" ht="22.5" x14ac:dyDescent="0.25">
      <c r="A7" s="320">
        <f t="shared" si="0"/>
        <v>4</v>
      </c>
      <c r="B7" s="15" t="s">
        <v>57</v>
      </c>
      <c r="C7" s="15" t="s">
        <v>25</v>
      </c>
      <c r="D7" s="15" t="s">
        <v>58</v>
      </c>
      <c r="E7" s="15" t="s">
        <v>59</v>
      </c>
      <c r="F7" s="15" t="s">
        <v>49</v>
      </c>
      <c r="G7" s="16">
        <v>646</v>
      </c>
      <c r="H7" s="17">
        <v>1</v>
      </c>
      <c r="I7" s="18">
        <v>15</v>
      </c>
      <c r="J7" s="17">
        <v>4</v>
      </c>
      <c r="K7" s="15" t="s">
        <v>60</v>
      </c>
      <c r="L7" s="15" t="s">
        <v>61</v>
      </c>
      <c r="M7" s="15" t="s">
        <v>62</v>
      </c>
      <c r="N7" s="15" t="s">
        <v>63</v>
      </c>
      <c r="O7" s="19" t="s">
        <v>1544</v>
      </c>
      <c r="P7" s="19" t="s">
        <v>34</v>
      </c>
      <c r="Q7" s="321" t="s">
        <v>64</v>
      </c>
      <c r="R7" s="322" t="s">
        <v>65</v>
      </c>
      <c r="S7" s="490"/>
      <c r="T7" s="1"/>
      <c r="U7" s="15" t="s">
        <v>1445</v>
      </c>
      <c r="V7" s="15" t="s">
        <v>1446</v>
      </c>
      <c r="W7" s="15" t="s">
        <v>107</v>
      </c>
      <c r="X7" s="16">
        <v>926</v>
      </c>
    </row>
    <row r="8" spans="1:24" ht="22.5" x14ac:dyDescent="0.25">
      <c r="A8" s="320">
        <f t="shared" si="0"/>
        <v>5</v>
      </c>
      <c r="B8" s="15" t="s">
        <v>69</v>
      </c>
      <c r="C8" s="15" t="s">
        <v>25</v>
      </c>
      <c r="D8" s="15" t="s">
        <v>70</v>
      </c>
      <c r="E8" s="15" t="s">
        <v>71</v>
      </c>
      <c r="F8" s="15" t="s">
        <v>49</v>
      </c>
      <c r="G8" s="16">
        <v>979</v>
      </c>
      <c r="H8" s="17">
        <v>3</v>
      </c>
      <c r="I8" s="18">
        <v>68</v>
      </c>
      <c r="J8" s="17">
        <v>21</v>
      </c>
      <c r="K8" s="15" t="s">
        <v>67</v>
      </c>
      <c r="L8" s="15" t="s">
        <v>72</v>
      </c>
      <c r="M8" s="15" t="s">
        <v>73</v>
      </c>
      <c r="N8" s="15" t="s">
        <v>63</v>
      </c>
      <c r="O8" s="19">
        <v>7877916868</v>
      </c>
      <c r="P8" s="435">
        <v>7877911672</v>
      </c>
      <c r="Q8" s="321" t="s">
        <v>74</v>
      </c>
      <c r="R8" s="322" t="s">
        <v>75</v>
      </c>
      <c r="S8" s="490"/>
      <c r="T8" s="1"/>
      <c r="U8" s="15" t="s">
        <v>70</v>
      </c>
      <c r="V8" s="15" t="s">
        <v>71</v>
      </c>
      <c r="W8" s="15" t="s">
        <v>49</v>
      </c>
      <c r="X8" s="16">
        <v>979</v>
      </c>
    </row>
    <row r="9" spans="1:24" ht="22.5" x14ac:dyDescent="0.25">
      <c r="A9" s="320">
        <f t="shared" si="0"/>
        <v>6</v>
      </c>
      <c r="B9" s="24" t="s">
        <v>76</v>
      </c>
      <c r="C9" s="24" t="s">
        <v>25</v>
      </c>
      <c r="D9" s="24" t="s">
        <v>77</v>
      </c>
      <c r="E9" s="24" t="s">
        <v>78</v>
      </c>
      <c r="F9" s="24" t="s">
        <v>49</v>
      </c>
      <c r="G9" s="328">
        <v>9148053</v>
      </c>
      <c r="H9" s="26">
        <v>21</v>
      </c>
      <c r="I9" s="18">
        <v>260</v>
      </c>
      <c r="J9" s="26">
        <v>296</v>
      </c>
      <c r="K9" s="24" t="s">
        <v>67</v>
      </c>
      <c r="L9" s="24" t="s">
        <v>79</v>
      </c>
      <c r="M9" s="24" t="s">
        <v>80</v>
      </c>
      <c r="N9" s="24" t="s">
        <v>32</v>
      </c>
      <c r="O9" s="28">
        <v>7877910404</v>
      </c>
      <c r="P9" s="29">
        <v>7877911460</v>
      </c>
      <c r="Q9" s="30" t="s">
        <v>81</v>
      </c>
      <c r="R9" s="323" t="s">
        <v>82</v>
      </c>
      <c r="S9" s="490"/>
      <c r="T9" s="1"/>
      <c r="U9" s="24" t="s">
        <v>83</v>
      </c>
      <c r="V9" s="24" t="s">
        <v>34</v>
      </c>
      <c r="W9" s="24" t="s">
        <v>49</v>
      </c>
      <c r="X9" s="328">
        <v>9148053</v>
      </c>
    </row>
    <row r="10" spans="1:24" ht="33.75" x14ac:dyDescent="0.25">
      <c r="A10" s="320">
        <f t="shared" si="0"/>
        <v>7</v>
      </c>
      <c r="B10" s="24" t="s">
        <v>84</v>
      </c>
      <c r="C10" s="24" t="s">
        <v>25</v>
      </c>
      <c r="D10" s="24" t="s">
        <v>85</v>
      </c>
      <c r="E10" s="24" t="s">
        <v>34</v>
      </c>
      <c r="F10" s="24" t="s">
        <v>49</v>
      </c>
      <c r="G10" s="25">
        <v>979</v>
      </c>
      <c r="H10" s="26">
        <v>14</v>
      </c>
      <c r="I10" s="18">
        <v>310</v>
      </c>
      <c r="J10" s="26">
        <v>241</v>
      </c>
      <c r="K10" s="24" t="s">
        <v>86</v>
      </c>
      <c r="L10" s="24" t="s">
        <v>87</v>
      </c>
      <c r="M10" s="24" t="s">
        <v>88</v>
      </c>
      <c r="N10" s="24" t="s">
        <v>53</v>
      </c>
      <c r="O10" s="28">
        <v>7877910505</v>
      </c>
      <c r="P10" s="29">
        <v>7877917776</v>
      </c>
      <c r="Q10" s="30" t="s">
        <v>89</v>
      </c>
      <c r="R10" s="323" t="s">
        <v>90</v>
      </c>
      <c r="S10" s="490"/>
      <c r="T10" s="1"/>
      <c r="U10" s="24" t="s">
        <v>85</v>
      </c>
      <c r="V10" s="24" t="s">
        <v>34</v>
      </c>
      <c r="W10" s="24" t="s">
        <v>49</v>
      </c>
      <c r="X10" s="25">
        <v>979</v>
      </c>
    </row>
    <row r="11" spans="1:24" ht="22.5" x14ac:dyDescent="0.25">
      <c r="A11" s="320">
        <f t="shared" si="0"/>
        <v>8</v>
      </c>
      <c r="B11" s="24" t="s">
        <v>91</v>
      </c>
      <c r="C11" s="24" t="s">
        <v>25</v>
      </c>
      <c r="D11" s="24" t="s">
        <v>92</v>
      </c>
      <c r="E11" s="24" t="s">
        <v>34</v>
      </c>
      <c r="F11" s="24" t="s">
        <v>49</v>
      </c>
      <c r="G11" s="25">
        <v>979</v>
      </c>
      <c r="H11" s="26">
        <v>10</v>
      </c>
      <c r="I11" s="18">
        <v>201</v>
      </c>
      <c r="J11" s="26">
        <v>66</v>
      </c>
      <c r="K11" s="24" t="s">
        <v>86</v>
      </c>
      <c r="L11" s="24" t="s">
        <v>93</v>
      </c>
      <c r="M11" s="24" t="s">
        <v>94</v>
      </c>
      <c r="N11" s="24" t="s">
        <v>95</v>
      </c>
      <c r="O11" s="28">
        <v>7877918777</v>
      </c>
      <c r="P11" s="29">
        <v>7877918757</v>
      </c>
      <c r="Q11" s="30" t="s">
        <v>96</v>
      </c>
      <c r="R11" s="323" t="s">
        <v>97</v>
      </c>
      <c r="S11" s="490"/>
      <c r="T11" s="1"/>
      <c r="U11" s="24" t="s">
        <v>92</v>
      </c>
      <c r="V11" s="24" t="s">
        <v>34</v>
      </c>
      <c r="W11" s="24" t="s">
        <v>49</v>
      </c>
      <c r="X11" s="25">
        <v>979</v>
      </c>
    </row>
    <row r="12" spans="1:24" ht="22.5" x14ac:dyDescent="0.25">
      <c r="A12" s="320">
        <f t="shared" si="0"/>
        <v>9</v>
      </c>
      <c r="B12" s="24" t="s">
        <v>98</v>
      </c>
      <c r="C12" s="24" t="s">
        <v>25</v>
      </c>
      <c r="D12" s="24" t="s">
        <v>99</v>
      </c>
      <c r="E12" s="24" t="s">
        <v>100</v>
      </c>
      <c r="F12" s="24" t="s">
        <v>49</v>
      </c>
      <c r="G12" s="25">
        <v>937</v>
      </c>
      <c r="H12" s="26">
        <v>7</v>
      </c>
      <c r="I12" s="18">
        <v>125</v>
      </c>
      <c r="J12" s="26">
        <v>61</v>
      </c>
      <c r="K12" s="24" t="s">
        <v>67</v>
      </c>
      <c r="L12" s="24" t="s">
        <v>101</v>
      </c>
      <c r="M12" s="24" t="s">
        <v>102</v>
      </c>
      <c r="N12" s="24" t="s">
        <v>103</v>
      </c>
      <c r="O12" s="28">
        <v>7877916000</v>
      </c>
      <c r="P12" s="29">
        <v>7877911248</v>
      </c>
      <c r="Q12" s="30" t="s">
        <v>104</v>
      </c>
      <c r="R12" s="323" t="s">
        <v>105</v>
      </c>
      <c r="S12" s="490"/>
      <c r="T12" s="1"/>
      <c r="U12" s="24" t="s">
        <v>106</v>
      </c>
      <c r="V12" s="24" t="s">
        <v>34</v>
      </c>
      <c r="W12" s="24" t="s">
        <v>107</v>
      </c>
      <c r="X12" s="328">
        <v>9371087</v>
      </c>
    </row>
    <row r="13" spans="1:24" ht="22.5" x14ac:dyDescent="0.25">
      <c r="A13" s="320">
        <f t="shared" si="0"/>
        <v>10</v>
      </c>
      <c r="B13" s="24" t="s">
        <v>111</v>
      </c>
      <c r="C13" s="24" t="s">
        <v>25</v>
      </c>
      <c r="D13" s="24" t="s">
        <v>112</v>
      </c>
      <c r="E13" s="24" t="s">
        <v>113</v>
      </c>
      <c r="F13" s="24" t="s">
        <v>49</v>
      </c>
      <c r="G13" s="25">
        <v>979</v>
      </c>
      <c r="H13" s="26">
        <v>7</v>
      </c>
      <c r="I13" s="18">
        <v>109</v>
      </c>
      <c r="J13" s="26">
        <v>64</v>
      </c>
      <c r="K13" s="24" t="s">
        <v>60</v>
      </c>
      <c r="L13" s="24" t="s">
        <v>114</v>
      </c>
      <c r="M13" s="24" t="s">
        <v>115</v>
      </c>
      <c r="N13" s="24" t="s">
        <v>116</v>
      </c>
      <c r="O13" s="28">
        <v>7877281300</v>
      </c>
      <c r="P13" s="29">
        <v>7877277150</v>
      </c>
      <c r="Q13" s="30" t="s">
        <v>117</v>
      </c>
      <c r="R13" s="323" t="s">
        <v>118</v>
      </c>
      <c r="S13" s="490"/>
      <c r="T13" s="1"/>
      <c r="U13" s="24" t="s">
        <v>119</v>
      </c>
      <c r="V13" s="24" t="s">
        <v>120</v>
      </c>
      <c r="W13" s="24" t="s">
        <v>107</v>
      </c>
      <c r="X13" s="328">
        <v>9146007</v>
      </c>
    </row>
    <row r="14" spans="1:24" ht="22.5" x14ac:dyDescent="0.25">
      <c r="A14" s="320">
        <f t="shared" si="0"/>
        <v>11</v>
      </c>
      <c r="B14" s="24" t="s">
        <v>121</v>
      </c>
      <c r="C14" s="24" t="s">
        <v>25</v>
      </c>
      <c r="D14" s="24" t="s">
        <v>122</v>
      </c>
      <c r="E14" s="24" t="s">
        <v>123</v>
      </c>
      <c r="F14" s="24" t="s">
        <v>49</v>
      </c>
      <c r="G14" s="25">
        <v>979</v>
      </c>
      <c r="H14" s="26">
        <v>6</v>
      </c>
      <c r="I14" s="18">
        <v>222</v>
      </c>
      <c r="J14" s="26">
        <v>147</v>
      </c>
      <c r="K14" s="24" t="s">
        <v>86</v>
      </c>
      <c r="L14" s="24" t="s">
        <v>124</v>
      </c>
      <c r="M14" s="24" t="s">
        <v>125</v>
      </c>
      <c r="N14" s="24" t="s">
        <v>126</v>
      </c>
      <c r="O14" s="28">
        <v>7872539000</v>
      </c>
      <c r="P14" s="29">
        <v>7872539007</v>
      </c>
      <c r="Q14" s="30" t="s">
        <v>127</v>
      </c>
      <c r="R14" s="323" t="s">
        <v>128</v>
      </c>
      <c r="S14" s="490"/>
      <c r="T14" s="1"/>
      <c r="U14" s="24" t="s">
        <v>122</v>
      </c>
      <c r="V14" s="24" t="s">
        <v>34</v>
      </c>
      <c r="W14" s="24" t="s">
        <v>49</v>
      </c>
      <c r="X14" s="25">
        <v>979</v>
      </c>
    </row>
    <row r="15" spans="1:24" ht="30" x14ac:dyDescent="0.25">
      <c r="A15" s="320">
        <f t="shared" si="0"/>
        <v>12</v>
      </c>
      <c r="B15" s="24" t="s">
        <v>129</v>
      </c>
      <c r="C15" s="24" t="s">
        <v>25</v>
      </c>
      <c r="D15" s="24" t="s">
        <v>130</v>
      </c>
      <c r="E15" s="24" t="s">
        <v>71</v>
      </c>
      <c r="F15" s="24" t="s">
        <v>49</v>
      </c>
      <c r="G15" s="25">
        <v>979</v>
      </c>
      <c r="H15" s="26">
        <v>1</v>
      </c>
      <c r="I15" s="18">
        <v>24</v>
      </c>
      <c r="J15" s="26">
        <v>11</v>
      </c>
      <c r="K15" s="24" t="s">
        <v>67</v>
      </c>
      <c r="L15" s="24" t="s">
        <v>131</v>
      </c>
      <c r="M15" s="24" t="s">
        <v>132</v>
      </c>
      <c r="N15" s="24" t="s">
        <v>133</v>
      </c>
      <c r="O15" s="28">
        <v>7877912600</v>
      </c>
      <c r="P15" s="29">
        <v>7877915666</v>
      </c>
      <c r="Q15" s="30" t="s">
        <v>134</v>
      </c>
      <c r="R15" s="323" t="s">
        <v>1398</v>
      </c>
      <c r="S15" s="490"/>
      <c r="T15" s="1"/>
      <c r="U15" s="24" t="s">
        <v>135</v>
      </c>
      <c r="V15" s="24" t="s">
        <v>0</v>
      </c>
      <c r="W15" s="24" t="s">
        <v>49</v>
      </c>
      <c r="X15" s="25">
        <v>984</v>
      </c>
    </row>
    <row r="16" spans="1:24" x14ac:dyDescent="0.25">
      <c r="A16" s="320">
        <f t="shared" si="0"/>
        <v>13</v>
      </c>
      <c r="B16" s="24" t="s">
        <v>136</v>
      </c>
      <c r="C16" s="24" t="s">
        <v>137</v>
      </c>
      <c r="D16" s="24" t="s">
        <v>138</v>
      </c>
      <c r="E16" s="24" t="s">
        <v>139</v>
      </c>
      <c r="F16" s="24" t="s">
        <v>49</v>
      </c>
      <c r="G16" s="25">
        <v>979</v>
      </c>
      <c r="H16" s="26">
        <v>1</v>
      </c>
      <c r="I16" s="18">
        <v>12</v>
      </c>
      <c r="J16" s="26">
        <v>8</v>
      </c>
      <c r="K16" s="24" t="s">
        <v>67</v>
      </c>
      <c r="L16" s="24" t="s">
        <v>140</v>
      </c>
      <c r="M16" s="24" t="s">
        <v>141</v>
      </c>
      <c r="N16" s="24" t="s">
        <v>63</v>
      </c>
      <c r="O16" s="28">
        <v>7877279457</v>
      </c>
      <c r="P16" s="29" t="s">
        <v>34</v>
      </c>
      <c r="Q16" s="36" t="s">
        <v>142</v>
      </c>
      <c r="R16" s="323" t="s">
        <v>143</v>
      </c>
      <c r="S16" s="490"/>
      <c r="T16" s="1"/>
      <c r="U16" s="24" t="s">
        <v>144</v>
      </c>
      <c r="V16" s="24" t="s">
        <v>145</v>
      </c>
      <c r="W16" s="24" t="s">
        <v>49</v>
      </c>
      <c r="X16" s="25">
        <v>984</v>
      </c>
    </row>
    <row r="17" spans="1:24" ht="23.25" thickBot="1" x14ac:dyDescent="0.3">
      <c r="A17" s="320">
        <f t="shared" si="0"/>
        <v>14</v>
      </c>
      <c r="B17" s="24" t="s">
        <v>146</v>
      </c>
      <c r="C17" s="24" t="s">
        <v>25</v>
      </c>
      <c r="D17" s="24" t="s">
        <v>147</v>
      </c>
      <c r="E17" s="24" t="s">
        <v>71</v>
      </c>
      <c r="F17" s="24" t="s">
        <v>49</v>
      </c>
      <c r="G17" s="25">
        <v>979</v>
      </c>
      <c r="H17" s="26">
        <v>17</v>
      </c>
      <c r="I17" s="18">
        <v>388</v>
      </c>
      <c r="J17" s="26">
        <v>545</v>
      </c>
      <c r="K17" s="24" t="s">
        <v>60</v>
      </c>
      <c r="L17" s="24" t="s">
        <v>148</v>
      </c>
      <c r="M17" s="24" t="s">
        <v>149</v>
      </c>
      <c r="N17" s="24" t="s">
        <v>53</v>
      </c>
      <c r="O17" s="28" t="s">
        <v>1543</v>
      </c>
      <c r="P17" s="29"/>
      <c r="Q17" s="30" t="s">
        <v>151</v>
      </c>
      <c r="R17" s="323" t="s">
        <v>152</v>
      </c>
      <c r="S17" s="491"/>
      <c r="T17" s="1"/>
      <c r="U17" s="24" t="s">
        <v>1447</v>
      </c>
      <c r="V17" s="24"/>
      <c r="W17" s="24" t="s">
        <v>49</v>
      </c>
      <c r="X17" s="25" t="s">
        <v>1448</v>
      </c>
    </row>
    <row r="18" spans="1:24" ht="22.5" x14ac:dyDescent="0.25">
      <c r="A18" s="320">
        <f t="shared" si="0"/>
        <v>15</v>
      </c>
      <c r="B18" s="24" t="s">
        <v>153</v>
      </c>
      <c r="C18" s="24" t="s">
        <v>25</v>
      </c>
      <c r="D18" s="24" t="s">
        <v>154</v>
      </c>
      <c r="E18" s="24" t="s">
        <v>155</v>
      </c>
      <c r="F18" s="24" t="s">
        <v>107</v>
      </c>
      <c r="G18" s="25">
        <v>911</v>
      </c>
      <c r="H18" s="26">
        <v>1</v>
      </c>
      <c r="I18" s="18">
        <v>21</v>
      </c>
      <c r="J18" s="26">
        <v>60</v>
      </c>
      <c r="K18" s="24" t="s">
        <v>86</v>
      </c>
      <c r="L18" s="24" t="s">
        <v>156</v>
      </c>
      <c r="M18" s="24" t="s">
        <v>157</v>
      </c>
      <c r="N18" s="24" t="s">
        <v>158</v>
      </c>
      <c r="O18" s="28">
        <v>7877250668</v>
      </c>
      <c r="P18" s="29">
        <v>7877280671</v>
      </c>
      <c r="Q18" s="30" t="s">
        <v>159</v>
      </c>
      <c r="R18" s="323" t="s">
        <v>160</v>
      </c>
      <c r="S18" s="484">
        <f>SUM(I18:I69)</f>
        <v>5656</v>
      </c>
      <c r="T18" s="1"/>
      <c r="U18" s="24" t="s">
        <v>161</v>
      </c>
      <c r="V18" s="24" t="s">
        <v>155</v>
      </c>
      <c r="W18" s="24" t="s">
        <v>107</v>
      </c>
      <c r="X18" s="25">
        <v>911</v>
      </c>
    </row>
    <row r="19" spans="1:24" x14ac:dyDescent="0.25">
      <c r="A19" s="320">
        <f t="shared" si="0"/>
        <v>16</v>
      </c>
      <c r="B19" s="24" t="s">
        <v>162</v>
      </c>
      <c r="C19" s="24" t="s">
        <v>25</v>
      </c>
      <c r="D19" s="24" t="s">
        <v>163</v>
      </c>
      <c r="E19" s="24" t="s">
        <v>164</v>
      </c>
      <c r="F19" s="24" t="s">
        <v>107</v>
      </c>
      <c r="G19" s="328">
        <v>9111244</v>
      </c>
      <c r="H19" s="26">
        <v>1</v>
      </c>
      <c r="I19" s="34">
        <v>23</v>
      </c>
      <c r="J19" s="26">
        <v>8</v>
      </c>
      <c r="K19" s="24" t="s">
        <v>86</v>
      </c>
      <c r="L19" s="24" t="s">
        <v>156</v>
      </c>
      <c r="M19" s="24" t="s">
        <v>157</v>
      </c>
      <c r="N19" s="24" t="s">
        <v>158</v>
      </c>
      <c r="O19" s="28">
        <v>7877274153</v>
      </c>
      <c r="P19" s="29">
        <v>7877280671</v>
      </c>
      <c r="Q19" s="30" t="s">
        <v>165</v>
      </c>
      <c r="R19" s="323" t="s">
        <v>166</v>
      </c>
      <c r="S19" s="484"/>
      <c r="T19" s="1"/>
      <c r="U19" s="24" t="s">
        <v>163</v>
      </c>
      <c r="V19" s="24" t="s">
        <v>164</v>
      </c>
      <c r="W19" s="24" t="s">
        <v>107</v>
      </c>
      <c r="X19" s="328">
        <v>9111244</v>
      </c>
    </row>
    <row r="20" spans="1:24" ht="22.5" x14ac:dyDescent="0.25">
      <c r="A20" s="320">
        <f t="shared" si="0"/>
        <v>17</v>
      </c>
      <c r="B20" s="24" t="s">
        <v>167</v>
      </c>
      <c r="C20" s="24" t="s">
        <v>25</v>
      </c>
      <c r="D20" s="24" t="s">
        <v>168</v>
      </c>
      <c r="E20" s="24" t="s">
        <v>34</v>
      </c>
      <c r="F20" s="24" t="s">
        <v>107</v>
      </c>
      <c r="G20" s="25">
        <v>907</v>
      </c>
      <c r="H20" s="26">
        <v>6</v>
      </c>
      <c r="I20" s="34">
        <v>181</v>
      </c>
      <c r="J20" s="26">
        <v>52</v>
      </c>
      <c r="K20" s="24" t="s">
        <v>67</v>
      </c>
      <c r="L20" s="24" t="s">
        <v>169</v>
      </c>
      <c r="M20" s="24" t="s">
        <v>170</v>
      </c>
      <c r="N20" s="24" t="s">
        <v>32</v>
      </c>
      <c r="O20" s="28">
        <v>7877219500</v>
      </c>
      <c r="P20" s="29">
        <v>7877258054</v>
      </c>
      <c r="Q20" s="30" t="s">
        <v>171</v>
      </c>
      <c r="R20" s="323" t="s">
        <v>172</v>
      </c>
      <c r="S20" s="484"/>
      <c r="T20" s="1"/>
      <c r="U20" s="24" t="s">
        <v>173</v>
      </c>
      <c r="V20" s="24" t="s">
        <v>0</v>
      </c>
      <c r="W20" s="24" t="s">
        <v>107</v>
      </c>
      <c r="X20" s="328">
        <v>9086786</v>
      </c>
    </row>
    <row r="21" spans="1:24" ht="22.5" x14ac:dyDescent="0.25">
      <c r="A21" s="320">
        <f t="shared" si="0"/>
        <v>18</v>
      </c>
      <c r="B21" s="24" t="s">
        <v>174</v>
      </c>
      <c r="C21" s="24" t="s">
        <v>25</v>
      </c>
      <c r="D21" s="24" t="s">
        <v>175</v>
      </c>
      <c r="E21" s="24" t="s">
        <v>176</v>
      </c>
      <c r="F21" s="24" t="s">
        <v>107</v>
      </c>
      <c r="G21" s="328">
        <v>9021872</v>
      </c>
      <c r="H21" s="26">
        <v>12</v>
      </c>
      <c r="I21" s="34">
        <v>652</v>
      </c>
      <c r="J21" s="26">
        <v>598</v>
      </c>
      <c r="K21" s="24" t="s">
        <v>29</v>
      </c>
      <c r="L21" s="24" t="s">
        <v>177</v>
      </c>
      <c r="M21" s="24" t="s">
        <v>178</v>
      </c>
      <c r="N21" s="24" t="s">
        <v>32</v>
      </c>
      <c r="O21" s="28">
        <v>7877210303</v>
      </c>
      <c r="P21" s="29">
        <v>7877222910</v>
      </c>
      <c r="Q21" s="30" t="s">
        <v>179</v>
      </c>
      <c r="R21" s="323" t="s">
        <v>180</v>
      </c>
      <c r="S21" s="484"/>
      <c r="T21" s="1"/>
      <c r="U21" s="24" t="s">
        <v>181</v>
      </c>
      <c r="V21" s="24" t="s">
        <v>34</v>
      </c>
      <c r="W21" s="24" t="s">
        <v>107</v>
      </c>
      <c r="X21" s="328">
        <v>9021872</v>
      </c>
    </row>
    <row r="22" spans="1:24" ht="22.5" x14ac:dyDescent="0.25">
      <c r="A22" s="320">
        <f t="shared" si="0"/>
        <v>19</v>
      </c>
      <c r="B22" s="24" t="s">
        <v>182</v>
      </c>
      <c r="C22" s="24" t="s">
        <v>25</v>
      </c>
      <c r="D22" s="24" t="s">
        <v>183</v>
      </c>
      <c r="E22" s="24" t="s">
        <v>0</v>
      </c>
      <c r="F22" s="24" t="s">
        <v>107</v>
      </c>
      <c r="G22" s="25">
        <v>901</v>
      </c>
      <c r="H22" s="26">
        <v>2</v>
      </c>
      <c r="I22" s="34">
        <v>33</v>
      </c>
      <c r="J22" s="26">
        <v>15</v>
      </c>
      <c r="K22" s="24" t="s">
        <v>184</v>
      </c>
      <c r="L22" s="24" t="s">
        <v>131</v>
      </c>
      <c r="M22" s="24" t="s">
        <v>185</v>
      </c>
      <c r="N22" s="24" t="s">
        <v>186</v>
      </c>
      <c r="O22" s="28">
        <v>7877253436</v>
      </c>
      <c r="P22" s="29">
        <v>7877771080</v>
      </c>
      <c r="Q22" s="30" t="s">
        <v>187</v>
      </c>
      <c r="R22" s="323" t="s">
        <v>188</v>
      </c>
      <c r="S22" s="484"/>
      <c r="T22" s="1"/>
      <c r="U22" s="24" t="s">
        <v>183</v>
      </c>
      <c r="V22" s="24" t="s">
        <v>0</v>
      </c>
      <c r="W22" s="24" t="s">
        <v>107</v>
      </c>
      <c r="X22" s="25">
        <v>901</v>
      </c>
    </row>
    <row r="23" spans="1:24" ht="22.5" x14ac:dyDescent="0.25">
      <c r="A23" s="320">
        <f t="shared" si="0"/>
        <v>20</v>
      </c>
      <c r="B23" s="24" t="s">
        <v>189</v>
      </c>
      <c r="C23" s="24" t="s">
        <v>25</v>
      </c>
      <c r="D23" s="24" t="s">
        <v>190</v>
      </c>
      <c r="E23" s="24" t="s">
        <v>34</v>
      </c>
      <c r="F23" s="24" t="s">
        <v>107</v>
      </c>
      <c r="G23" s="25">
        <v>907</v>
      </c>
      <c r="H23" s="26">
        <v>1</v>
      </c>
      <c r="I23" s="34">
        <v>24</v>
      </c>
      <c r="J23" s="26">
        <v>7</v>
      </c>
      <c r="K23" s="24" t="s">
        <v>67</v>
      </c>
      <c r="L23" s="24" t="s">
        <v>191</v>
      </c>
      <c r="M23" s="24" t="s">
        <v>192</v>
      </c>
      <c r="N23" s="24" t="s">
        <v>63</v>
      </c>
      <c r="O23" s="28">
        <v>7872008482</v>
      </c>
      <c r="P23" s="29" t="s">
        <v>34</v>
      </c>
      <c r="Q23" s="30" t="s">
        <v>193</v>
      </c>
      <c r="R23" s="323" t="s">
        <v>194</v>
      </c>
      <c r="S23" s="484"/>
      <c r="T23" s="1"/>
      <c r="U23" s="24" t="s">
        <v>195</v>
      </c>
      <c r="V23" s="24" t="s">
        <v>34</v>
      </c>
      <c r="W23" s="24" t="s">
        <v>107</v>
      </c>
      <c r="X23" s="328">
        <v>9022753</v>
      </c>
    </row>
    <row r="24" spans="1:24" ht="22.5" x14ac:dyDescent="0.25">
      <c r="A24" s="320">
        <f t="shared" si="0"/>
        <v>21</v>
      </c>
      <c r="B24" s="24" t="s">
        <v>196</v>
      </c>
      <c r="C24" s="24" t="s">
        <v>197</v>
      </c>
      <c r="D24" s="24" t="s">
        <v>198</v>
      </c>
      <c r="E24" s="24" t="s">
        <v>34</v>
      </c>
      <c r="F24" s="24" t="s">
        <v>107</v>
      </c>
      <c r="G24" s="25">
        <v>911</v>
      </c>
      <c r="H24" s="26">
        <v>2</v>
      </c>
      <c r="I24" s="34">
        <v>5</v>
      </c>
      <c r="J24" s="26">
        <v>3</v>
      </c>
      <c r="K24" s="24" t="s">
        <v>29</v>
      </c>
      <c r="L24" s="24" t="s">
        <v>199</v>
      </c>
      <c r="M24" s="24" t="s">
        <v>200</v>
      </c>
      <c r="N24" s="24" t="s">
        <v>201</v>
      </c>
      <c r="O24" s="28" t="s">
        <v>202</v>
      </c>
      <c r="P24" s="29" t="s">
        <v>34</v>
      </c>
      <c r="Q24" s="30" t="s">
        <v>203</v>
      </c>
      <c r="R24" s="323" t="s">
        <v>204</v>
      </c>
      <c r="S24" s="484"/>
      <c r="T24" s="1"/>
      <c r="U24" s="24" t="s">
        <v>205</v>
      </c>
      <c r="V24" s="24" t="s">
        <v>206</v>
      </c>
      <c r="W24" s="24" t="s">
        <v>107</v>
      </c>
      <c r="X24" s="25">
        <v>907</v>
      </c>
    </row>
    <row r="25" spans="1:24" ht="22.5" x14ac:dyDescent="0.25">
      <c r="A25" s="320">
        <f t="shared" si="0"/>
        <v>22</v>
      </c>
      <c r="B25" s="24" t="s">
        <v>207</v>
      </c>
      <c r="C25" s="24" t="s">
        <v>197</v>
      </c>
      <c r="D25" s="24" t="s">
        <v>208</v>
      </c>
      <c r="E25" s="24" t="s">
        <v>34</v>
      </c>
      <c r="F25" s="24" t="s">
        <v>107</v>
      </c>
      <c r="G25" s="25">
        <v>901</v>
      </c>
      <c r="H25" s="26">
        <v>1</v>
      </c>
      <c r="I25" s="34">
        <v>5</v>
      </c>
      <c r="J25" s="26">
        <v>3</v>
      </c>
      <c r="K25" s="24" t="s">
        <v>67</v>
      </c>
      <c r="L25" s="24" t="s">
        <v>209</v>
      </c>
      <c r="M25" s="24" t="s">
        <v>210</v>
      </c>
      <c r="N25" s="24" t="s">
        <v>63</v>
      </c>
      <c r="O25" s="28">
        <v>7879809700</v>
      </c>
      <c r="P25" s="29" t="s">
        <v>34</v>
      </c>
      <c r="Q25" s="30" t="s">
        <v>211</v>
      </c>
      <c r="R25" s="323" t="s">
        <v>212</v>
      </c>
      <c r="S25" s="484"/>
      <c r="T25" s="1"/>
      <c r="U25" s="24" t="s">
        <v>213</v>
      </c>
      <c r="V25" s="24" t="s">
        <v>34</v>
      </c>
      <c r="W25" s="24" t="s">
        <v>107</v>
      </c>
      <c r="X25" s="25">
        <v>902</v>
      </c>
    </row>
    <row r="26" spans="1:24" ht="22.5" x14ac:dyDescent="0.25">
      <c r="A26" s="320">
        <f t="shared" si="0"/>
        <v>23</v>
      </c>
      <c r="B26" s="24" t="s">
        <v>214</v>
      </c>
      <c r="C26" s="24" t="s">
        <v>25</v>
      </c>
      <c r="D26" s="24" t="s">
        <v>215</v>
      </c>
      <c r="E26" s="24" t="s">
        <v>216</v>
      </c>
      <c r="F26" s="24" t="s">
        <v>107</v>
      </c>
      <c r="G26" s="25">
        <v>907</v>
      </c>
      <c r="H26" s="26">
        <v>1</v>
      </c>
      <c r="I26" s="34">
        <v>34</v>
      </c>
      <c r="J26" s="26">
        <v>13</v>
      </c>
      <c r="K26" s="24" t="s">
        <v>278</v>
      </c>
      <c r="L26" s="24" t="s">
        <v>1423</v>
      </c>
      <c r="M26" s="24" t="s">
        <v>1424</v>
      </c>
      <c r="N26" s="24" t="s">
        <v>32</v>
      </c>
      <c r="O26" s="28">
        <v>7879981176</v>
      </c>
      <c r="P26" s="29">
        <v>7879857044</v>
      </c>
      <c r="Q26" s="30" t="s">
        <v>217</v>
      </c>
      <c r="R26" s="323" t="s">
        <v>1425</v>
      </c>
      <c r="S26" s="484"/>
      <c r="T26" s="1"/>
      <c r="U26" s="24" t="s">
        <v>218</v>
      </c>
      <c r="V26" s="24" t="s">
        <v>34</v>
      </c>
      <c r="W26" s="24" t="s">
        <v>107</v>
      </c>
      <c r="X26" s="25">
        <v>908</v>
      </c>
    </row>
    <row r="27" spans="1:24" ht="33.75" x14ac:dyDescent="0.25">
      <c r="A27" s="320">
        <f t="shared" si="0"/>
        <v>24</v>
      </c>
      <c r="B27" s="24" t="s">
        <v>219</v>
      </c>
      <c r="C27" s="24" t="s">
        <v>25</v>
      </c>
      <c r="D27" s="24" t="s">
        <v>220</v>
      </c>
      <c r="E27" s="24" t="s">
        <v>164</v>
      </c>
      <c r="F27" s="24" t="s">
        <v>107</v>
      </c>
      <c r="G27" s="25">
        <v>907</v>
      </c>
      <c r="H27" s="26">
        <v>2</v>
      </c>
      <c r="I27" s="34">
        <v>56</v>
      </c>
      <c r="J27" s="26">
        <v>18</v>
      </c>
      <c r="K27" s="24" t="s">
        <v>67</v>
      </c>
      <c r="L27" s="24" t="s">
        <v>1440</v>
      </c>
      <c r="M27" s="24" t="s">
        <v>1441</v>
      </c>
      <c r="N27" s="24" t="s">
        <v>116</v>
      </c>
      <c r="O27" s="28">
        <v>7877210170</v>
      </c>
      <c r="P27" s="29">
        <v>7877244356</v>
      </c>
      <c r="Q27" s="30" t="s">
        <v>223</v>
      </c>
      <c r="R27" s="323" t="s">
        <v>280</v>
      </c>
      <c r="S27" s="484"/>
      <c r="T27" s="1"/>
      <c r="U27" s="24" t="s">
        <v>220</v>
      </c>
      <c r="V27" s="24" t="s">
        <v>164</v>
      </c>
      <c r="W27" s="24" t="s">
        <v>107</v>
      </c>
      <c r="X27" s="25">
        <v>907</v>
      </c>
    </row>
    <row r="28" spans="1:24" ht="33.75" x14ac:dyDescent="0.25">
      <c r="A28" s="320">
        <f t="shared" si="0"/>
        <v>25</v>
      </c>
      <c r="B28" s="24" t="s">
        <v>224</v>
      </c>
      <c r="C28" s="24" t="s">
        <v>225</v>
      </c>
      <c r="D28" s="24" t="s">
        <v>226</v>
      </c>
      <c r="E28" s="24" t="s">
        <v>34</v>
      </c>
      <c r="F28" s="24" t="s">
        <v>107</v>
      </c>
      <c r="G28" s="328">
        <v>9071055</v>
      </c>
      <c r="H28" s="26">
        <v>6</v>
      </c>
      <c r="I28" s="34">
        <v>319</v>
      </c>
      <c r="J28" s="26">
        <v>427</v>
      </c>
      <c r="K28" s="24" t="s">
        <v>86</v>
      </c>
      <c r="L28" s="24" t="s">
        <v>227</v>
      </c>
      <c r="M28" s="24" t="s">
        <v>228</v>
      </c>
      <c r="N28" s="24" t="s">
        <v>53</v>
      </c>
      <c r="O28" s="28">
        <v>7877215500</v>
      </c>
      <c r="P28" s="29" t="s">
        <v>34</v>
      </c>
      <c r="Q28" s="30" t="s">
        <v>229</v>
      </c>
      <c r="R28" s="323" t="s">
        <v>230</v>
      </c>
      <c r="S28" s="484"/>
      <c r="T28" s="43"/>
      <c r="U28" s="24" t="s">
        <v>226</v>
      </c>
      <c r="V28" s="24" t="s">
        <v>34</v>
      </c>
      <c r="W28" s="24" t="s">
        <v>107</v>
      </c>
      <c r="X28" s="25">
        <v>907</v>
      </c>
    </row>
    <row r="29" spans="1:24" ht="33.75" x14ac:dyDescent="0.25">
      <c r="A29" s="320">
        <f t="shared" si="0"/>
        <v>26</v>
      </c>
      <c r="B29" s="24" t="s">
        <v>231</v>
      </c>
      <c r="C29" s="24" t="s">
        <v>25</v>
      </c>
      <c r="D29" s="24" t="s">
        <v>232</v>
      </c>
      <c r="E29" s="24" t="s">
        <v>164</v>
      </c>
      <c r="F29" s="24" t="s">
        <v>107</v>
      </c>
      <c r="G29" s="25">
        <v>907</v>
      </c>
      <c r="H29" s="26">
        <v>1</v>
      </c>
      <c r="I29" s="34">
        <v>26</v>
      </c>
      <c r="J29" s="26">
        <v>9</v>
      </c>
      <c r="K29" s="24" t="s">
        <v>29</v>
      </c>
      <c r="L29" s="24" t="s">
        <v>233</v>
      </c>
      <c r="M29" s="24" t="s">
        <v>234</v>
      </c>
      <c r="N29" s="24" t="s">
        <v>201</v>
      </c>
      <c r="O29" s="28">
        <v>7879777700</v>
      </c>
      <c r="P29" s="29">
        <v>7877225032</v>
      </c>
      <c r="Q29" s="30" t="s">
        <v>235</v>
      </c>
      <c r="R29" s="323" t="s">
        <v>236</v>
      </c>
      <c r="S29" s="484"/>
      <c r="T29" s="43"/>
      <c r="U29" s="24" t="s">
        <v>232</v>
      </c>
      <c r="V29" s="24" t="s">
        <v>164</v>
      </c>
      <c r="W29" s="24" t="s">
        <v>107</v>
      </c>
      <c r="X29" s="25">
        <v>907</v>
      </c>
    </row>
    <row r="30" spans="1:24" ht="33.75" x14ac:dyDescent="0.25">
      <c r="A30" s="320">
        <f t="shared" si="0"/>
        <v>27</v>
      </c>
      <c r="B30" s="24" t="s">
        <v>237</v>
      </c>
      <c r="C30" s="24" t="s">
        <v>25</v>
      </c>
      <c r="D30" s="24" t="s">
        <v>238</v>
      </c>
      <c r="E30" s="24" t="s">
        <v>34</v>
      </c>
      <c r="F30" s="24" t="s">
        <v>107</v>
      </c>
      <c r="G30" s="25">
        <v>907</v>
      </c>
      <c r="H30" s="26">
        <v>6</v>
      </c>
      <c r="I30" s="34">
        <v>136</v>
      </c>
      <c r="J30" s="26">
        <v>46</v>
      </c>
      <c r="K30" s="24" t="s">
        <v>67</v>
      </c>
      <c r="L30" s="24" t="s">
        <v>239</v>
      </c>
      <c r="M30" s="24" t="s">
        <v>240</v>
      </c>
      <c r="N30" s="24" t="s">
        <v>32</v>
      </c>
      <c r="O30" s="28">
        <v>7877217400</v>
      </c>
      <c r="P30" s="29">
        <v>7877230068</v>
      </c>
      <c r="Q30" s="30" t="s">
        <v>241</v>
      </c>
      <c r="R30" s="323" t="s">
        <v>242</v>
      </c>
      <c r="S30" s="484"/>
      <c r="T30" s="43"/>
      <c r="U30" s="24" t="s">
        <v>238</v>
      </c>
      <c r="V30" s="24" t="s">
        <v>34</v>
      </c>
      <c r="W30" s="24" t="s">
        <v>107</v>
      </c>
      <c r="X30" s="25">
        <v>907</v>
      </c>
    </row>
    <row r="31" spans="1:24" ht="22.5" x14ac:dyDescent="0.25">
      <c r="A31" s="320">
        <f t="shared" si="0"/>
        <v>28</v>
      </c>
      <c r="B31" s="24" t="s">
        <v>243</v>
      </c>
      <c r="C31" s="24" t="s">
        <v>25</v>
      </c>
      <c r="D31" s="24" t="s">
        <v>244</v>
      </c>
      <c r="E31" s="24" t="s">
        <v>34</v>
      </c>
      <c r="F31" s="24" t="s">
        <v>107</v>
      </c>
      <c r="G31" s="25">
        <v>914</v>
      </c>
      <c r="H31" s="26">
        <v>8</v>
      </c>
      <c r="I31" s="34">
        <v>184</v>
      </c>
      <c r="J31" s="26">
        <v>130</v>
      </c>
      <c r="K31" s="24" t="s">
        <v>67</v>
      </c>
      <c r="L31" s="24" t="s">
        <v>245</v>
      </c>
      <c r="M31" s="24" t="s">
        <v>246</v>
      </c>
      <c r="N31" s="24" t="s">
        <v>32</v>
      </c>
      <c r="O31" s="28">
        <v>7876253129</v>
      </c>
      <c r="P31" s="29">
        <v>7877213118</v>
      </c>
      <c r="Q31" s="30" t="s">
        <v>247</v>
      </c>
      <c r="R31" s="323" t="s">
        <v>248</v>
      </c>
      <c r="S31" s="484"/>
      <c r="T31" s="43"/>
      <c r="U31" s="24" t="s">
        <v>249</v>
      </c>
      <c r="V31" s="24" t="s">
        <v>34</v>
      </c>
      <c r="W31" s="24" t="s">
        <v>107</v>
      </c>
      <c r="X31" s="328">
        <v>9142038</v>
      </c>
    </row>
    <row r="32" spans="1:24" ht="22.5" x14ac:dyDescent="0.25">
      <c r="A32" s="320">
        <f t="shared" si="0"/>
        <v>29</v>
      </c>
      <c r="B32" s="24" t="s">
        <v>250</v>
      </c>
      <c r="C32" s="24" t="s">
        <v>137</v>
      </c>
      <c r="D32" s="24" t="s">
        <v>251</v>
      </c>
      <c r="E32" s="24" t="s">
        <v>34</v>
      </c>
      <c r="F32" s="24" t="s">
        <v>107</v>
      </c>
      <c r="G32" s="25">
        <v>911</v>
      </c>
      <c r="H32" s="26">
        <v>1</v>
      </c>
      <c r="I32" s="34">
        <v>13</v>
      </c>
      <c r="J32" s="26">
        <v>5</v>
      </c>
      <c r="K32" s="24" t="s">
        <v>86</v>
      </c>
      <c r="L32" s="24" t="s">
        <v>252</v>
      </c>
      <c r="M32" s="24" t="s">
        <v>253</v>
      </c>
      <c r="N32" s="24" t="s">
        <v>158</v>
      </c>
      <c r="O32" s="28">
        <v>7872006340</v>
      </c>
      <c r="P32" s="29" t="s">
        <v>34</v>
      </c>
      <c r="Q32" s="30" t="s">
        <v>254</v>
      </c>
      <c r="R32" s="323" t="s">
        <v>255</v>
      </c>
      <c r="S32" s="484"/>
      <c r="T32" s="1"/>
      <c r="U32" s="24" t="s">
        <v>251</v>
      </c>
      <c r="V32" s="24" t="s">
        <v>34</v>
      </c>
      <c r="W32" s="24" t="s">
        <v>107</v>
      </c>
      <c r="X32" s="25">
        <v>911</v>
      </c>
    </row>
    <row r="33" spans="1:24" ht="22.5" x14ac:dyDescent="0.25">
      <c r="A33" s="320">
        <f t="shared" si="0"/>
        <v>30</v>
      </c>
      <c r="B33" s="24" t="s">
        <v>256</v>
      </c>
      <c r="C33" s="24" t="s">
        <v>25</v>
      </c>
      <c r="D33" s="24" t="s">
        <v>257</v>
      </c>
      <c r="E33" s="24" t="s">
        <v>258</v>
      </c>
      <c r="F33" s="24" t="s">
        <v>107</v>
      </c>
      <c r="G33" s="25">
        <v>925</v>
      </c>
      <c r="H33" s="26">
        <v>1</v>
      </c>
      <c r="I33" s="34">
        <v>29</v>
      </c>
      <c r="J33" s="26">
        <v>10</v>
      </c>
      <c r="K33" s="24" t="s">
        <v>29</v>
      </c>
      <c r="L33" s="24" t="s">
        <v>259</v>
      </c>
      <c r="M33" s="24" t="s">
        <v>260</v>
      </c>
      <c r="N33" s="24" t="s">
        <v>201</v>
      </c>
      <c r="O33" s="28">
        <v>7876885818</v>
      </c>
      <c r="P33" s="29" t="s">
        <v>34</v>
      </c>
      <c r="Q33" s="30"/>
      <c r="R33" s="323" t="s">
        <v>261</v>
      </c>
      <c r="S33" s="484"/>
      <c r="T33" s="43"/>
      <c r="U33" s="24" t="s">
        <v>262</v>
      </c>
      <c r="V33" s="24" t="s">
        <v>263</v>
      </c>
      <c r="W33" s="24" t="s">
        <v>107</v>
      </c>
      <c r="X33" s="25">
        <v>925</v>
      </c>
    </row>
    <row r="34" spans="1:24" ht="33.75" x14ac:dyDescent="0.25">
      <c r="A34" s="320">
        <f t="shared" si="0"/>
        <v>31</v>
      </c>
      <c r="B34" s="24" t="s">
        <v>264</v>
      </c>
      <c r="C34" s="24" t="s">
        <v>25</v>
      </c>
      <c r="D34" s="24" t="s">
        <v>265</v>
      </c>
      <c r="E34" s="24" t="s">
        <v>164</v>
      </c>
      <c r="F34" s="24" t="s">
        <v>107</v>
      </c>
      <c r="G34" s="25">
        <v>907</v>
      </c>
      <c r="H34" s="26">
        <v>3</v>
      </c>
      <c r="I34" s="34">
        <v>44</v>
      </c>
      <c r="J34" s="26">
        <v>11</v>
      </c>
      <c r="K34" s="24" t="s">
        <v>67</v>
      </c>
      <c r="L34" s="24" t="s">
        <v>156</v>
      </c>
      <c r="M34" s="24" t="s">
        <v>266</v>
      </c>
      <c r="N34" s="24" t="s">
        <v>63</v>
      </c>
      <c r="O34" s="28">
        <v>7877225058</v>
      </c>
      <c r="P34" s="29">
        <v>7877238590</v>
      </c>
      <c r="Q34" s="30" t="s">
        <v>267</v>
      </c>
      <c r="R34" s="323" t="s">
        <v>268</v>
      </c>
      <c r="S34" s="484"/>
      <c r="T34" s="43"/>
      <c r="U34" s="24" t="s">
        <v>265</v>
      </c>
      <c r="V34" s="24" t="s">
        <v>164</v>
      </c>
      <c r="W34" s="24" t="s">
        <v>107</v>
      </c>
      <c r="X34" s="25">
        <v>907</v>
      </c>
    </row>
    <row r="35" spans="1:24" ht="33.75" x14ac:dyDescent="0.25">
      <c r="A35" s="320">
        <f t="shared" si="0"/>
        <v>32</v>
      </c>
      <c r="B35" s="24" t="s">
        <v>269</v>
      </c>
      <c r="C35" s="24" t="s">
        <v>137</v>
      </c>
      <c r="D35" s="24" t="s">
        <v>270</v>
      </c>
      <c r="E35" s="24" t="s">
        <v>164</v>
      </c>
      <c r="F35" s="24" t="s">
        <v>107</v>
      </c>
      <c r="G35" s="25">
        <v>907</v>
      </c>
      <c r="H35" s="26">
        <v>1</v>
      </c>
      <c r="I35" s="34">
        <v>25</v>
      </c>
      <c r="J35" s="26">
        <v>67</v>
      </c>
      <c r="K35" s="24" t="s">
        <v>29</v>
      </c>
      <c r="L35" s="24" t="s">
        <v>271</v>
      </c>
      <c r="M35" s="24" t="s">
        <v>272</v>
      </c>
      <c r="N35" s="24" t="s">
        <v>116</v>
      </c>
      <c r="O35" s="28">
        <v>7877223861</v>
      </c>
      <c r="P35" s="29">
        <v>7877230391</v>
      </c>
      <c r="Q35" s="30" t="s">
        <v>273</v>
      </c>
      <c r="R35" s="323" t="s">
        <v>274</v>
      </c>
      <c r="S35" s="484"/>
      <c r="T35" s="43"/>
      <c r="U35" s="24" t="s">
        <v>275</v>
      </c>
      <c r="V35" s="24" t="s">
        <v>164</v>
      </c>
      <c r="W35" s="24" t="s">
        <v>107</v>
      </c>
      <c r="X35" s="25">
        <v>907</v>
      </c>
    </row>
    <row r="36" spans="1:24" ht="33.75" x14ac:dyDescent="0.25">
      <c r="A36" s="320">
        <f t="shared" si="0"/>
        <v>33</v>
      </c>
      <c r="B36" s="24" t="s">
        <v>276</v>
      </c>
      <c r="C36" s="24" t="s">
        <v>25</v>
      </c>
      <c r="D36" s="24" t="s">
        <v>277</v>
      </c>
      <c r="E36" s="24" t="s">
        <v>34</v>
      </c>
      <c r="F36" s="24" t="s">
        <v>107</v>
      </c>
      <c r="G36" s="25">
        <v>907</v>
      </c>
      <c r="H36" s="26">
        <v>5</v>
      </c>
      <c r="I36" s="34">
        <v>115</v>
      </c>
      <c r="J36" s="26">
        <v>45</v>
      </c>
      <c r="K36" s="24" t="s">
        <v>278</v>
      </c>
      <c r="L36" s="24" t="s">
        <v>221</v>
      </c>
      <c r="M36" s="24" t="s">
        <v>222</v>
      </c>
      <c r="N36" s="24" t="s">
        <v>63</v>
      </c>
      <c r="O36" s="28">
        <v>7877244160</v>
      </c>
      <c r="P36" s="29">
        <v>7877232282</v>
      </c>
      <c r="Q36" s="30" t="s">
        <v>279</v>
      </c>
      <c r="R36" s="323" t="s">
        <v>280</v>
      </c>
      <c r="S36" s="484"/>
      <c r="T36" s="43"/>
      <c r="U36" s="24" t="s">
        <v>277</v>
      </c>
      <c r="V36" s="24" t="s">
        <v>34</v>
      </c>
      <c r="W36" s="24" t="s">
        <v>107</v>
      </c>
      <c r="X36" s="25">
        <v>907</v>
      </c>
    </row>
    <row r="37" spans="1:24" ht="22.5" x14ac:dyDescent="0.25">
      <c r="A37" s="320">
        <f t="shared" si="0"/>
        <v>34</v>
      </c>
      <c r="B37" s="24" t="s">
        <v>281</v>
      </c>
      <c r="C37" s="24" t="s">
        <v>137</v>
      </c>
      <c r="D37" s="24" t="s">
        <v>282</v>
      </c>
      <c r="E37" s="24" t="s">
        <v>155</v>
      </c>
      <c r="F37" s="24" t="s">
        <v>107</v>
      </c>
      <c r="G37" s="25">
        <v>911</v>
      </c>
      <c r="H37" s="26">
        <v>2</v>
      </c>
      <c r="I37" s="34">
        <v>19</v>
      </c>
      <c r="J37" s="26">
        <v>9</v>
      </c>
      <c r="K37" s="24" t="s">
        <v>29</v>
      </c>
      <c r="L37" s="24" t="s">
        <v>283</v>
      </c>
      <c r="M37" s="24" t="s">
        <v>284</v>
      </c>
      <c r="N37" s="24" t="s">
        <v>201</v>
      </c>
      <c r="O37" s="28">
        <v>7877273302</v>
      </c>
      <c r="P37" s="29">
        <v>7872680772</v>
      </c>
      <c r="Q37" s="30" t="s">
        <v>285</v>
      </c>
      <c r="R37" s="323" t="s">
        <v>286</v>
      </c>
      <c r="S37" s="484"/>
      <c r="T37" s="43"/>
      <c r="U37" s="24" t="s">
        <v>287</v>
      </c>
      <c r="V37" s="24" t="s">
        <v>155</v>
      </c>
      <c r="W37" s="24" t="s">
        <v>107</v>
      </c>
      <c r="X37" s="25">
        <v>911</v>
      </c>
    </row>
    <row r="38" spans="1:24" ht="22.5" x14ac:dyDescent="0.25">
      <c r="A38" s="320">
        <f t="shared" si="0"/>
        <v>35</v>
      </c>
      <c r="B38" s="24" t="s">
        <v>288</v>
      </c>
      <c r="C38" s="24" t="s">
        <v>25</v>
      </c>
      <c r="D38" s="24" t="s">
        <v>289</v>
      </c>
      <c r="E38" s="24" t="s">
        <v>290</v>
      </c>
      <c r="F38" s="24" t="s">
        <v>107</v>
      </c>
      <c r="G38" s="25">
        <v>901</v>
      </c>
      <c r="H38" s="26">
        <v>1</v>
      </c>
      <c r="I38" s="27">
        <v>20</v>
      </c>
      <c r="J38" s="26">
        <v>11</v>
      </c>
      <c r="K38" s="24" t="s">
        <v>29</v>
      </c>
      <c r="L38" s="24" t="s">
        <v>291</v>
      </c>
      <c r="M38" s="24" t="s">
        <v>292</v>
      </c>
      <c r="N38" s="24" t="s">
        <v>32</v>
      </c>
      <c r="O38" s="28" t="s">
        <v>1597</v>
      </c>
      <c r="P38" s="29" t="s">
        <v>34</v>
      </c>
      <c r="Q38" s="30" t="s">
        <v>294</v>
      </c>
      <c r="R38" s="323" t="s">
        <v>295</v>
      </c>
      <c r="S38" s="484"/>
      <c r="T38" s="43"/>
      <c r="U38" s="24" t="s">
        <v>289</v>
      </c>
      <c r="V38" s="24" t="s">
        <v>290</v>
      </c>
      <c r="W38" s="24" t="s">
        <v>107</v>
      </c>
      <c r="X38" s="25">
        <v>901</v>
      </c>
    </row>
    <row r="39" spans="1:24" ht="22.5" x14ac:dyDescent="0.25">
      <c r="A39" s="320">
        <f t="shared" si="0"/>
        <v>36</v>
      </c>
      <c r="B39" s="24" t="s">
        <v>296</v>
      </c>
      <c r="C39" s="24" t="s">
        <v>25</v>
      </c>
      <c r="D39" s="24" t="s">
        <v>297</v>
      </c>
      <c r="E39" s="24" t="s">
        <v>298</v>
      </c>
      <c r="F39" s="24" t="s">
        <v>107</v>
      </c>
      <c r="G39" s="25">
        <v>901</v>
      </c>
      <c r="H39" s="26">
        <v>1</v>
      </c>
      <c r="I39" s="34">
        <v>81</v>
      </c>
      <c r="J39" s="26">
        <v>94</v>
      </c>
      <c r="K39" s="24" t="s">
        <v>67</v>
      </c>
      <c r="L39" s="24" t="s">
        <v>299</v>
      </c>
      <c r="M39" s="24" t="s">
        <v>300</v>
      </c>
      <c r="N39" s="24" t="s">
        <v>116</v>
      </c>
      <c r="O39" s="28">
        <v>7877239020</v>
      </c>
      <c r="P39" s="29">
        <v>7877212877</v>
      </c>
      <c r="Q39" s="30" t="s">
        <v>301</v>
      </c>
      <c r="R39" s="323" t="s">
        <v>302</v>
      </c>
      <c r="S39" s="484"/>
      <c r="T39" s="43"/>
      <c r="U39" s="24" t="s">
        <v>303</v>
      </c>
      <c r="V39" s="24" t="s">
        <v>298</v>
      </c>
      <c r="W39" s="24" t="s">
        <v>107</v>
      </c>
      <c r="X39" s="25">
        <v>901</v>
      </c>
    </row>
    <row r="40" spans="1:24" ht="33.75" x14ac:dyDescent="0.25">
      <c r="A40" s="320">
        <f t="shared" si="0"/>
        <v>37</v>
      </c>
      <c r="B40" s="24" t="s">
        <v>304</v>
      </c>
      <c r="C40" s="24" t="s">
        <v>25</v>
      </c>
      <c r="D40" s="24" t="s">
        <v>305</v>
      </c>
      <c r="E40" s="24" t="s">
        <v>34</v>
      </c>
      <c r="F40" s="24" t="s">
        <v>107</v>
      </c>
      <c r="G40" s="25">
        <v>907</v>
      </c>
      <c r="H40" s="26">
        <v>1</v>
      </c>
      <c r="I40" s="34">
        <v>25</v>
      </c>
      <c r="J40" s="26">
        <v>6</v>
      </c>
      <c r="K40" s="24" t="s">
        <v>67</v>
      </c>
      <c r="L40" s="24" t="s">
        <v>306</v>
      </c>
      <c r="M40" s="24" t="s">
        <v>307</v>
      </c>
      <c r="N40" s="24" t="s">
        <v>63</v>
      </c>
      <c r="O40" s="28">
        <v>7877225380</v>
      </c>
      <c r="P40" s="29">
        <v>7877242892</v>
      </c>
      <c r="Q40" s="30" t="s">
        <v>308</v>
      </c>
      <c r="R40" s="323" t="s">
        <v>309</v>
      </c>
      <c r="S40" s="484"/>
      <c r="T40" s="1"/>
      <c r="U40" s="24" t="s">
        <v>310</v>
      </c>
      <c r="V40" s="24" t="s">
        <v>34</v>
      </c>
      <c r="W40" s="24" t="s">
        <v>107</v>
      </c>
      <c r="X40" s="25">
        <v>907</v>
      </c>
    </row>
    <row r="41" spans="1:24" ht="22.5" x14ac:dyDescent="0.25">
      <c r="A41" s="320">
        <f t="shared" si="0"/>
        <v>38</v>
      </c>
      <c r="B41" s="24" t="s">
        <v>311</v>
      </c>
      <c r="C41" s="24" t="s">
        <v>25</v>
      </c>
      <c r="D41" s="24" t="s">
        <v>312</v>
      </c>
      <c r="E41" s="24" t="s">
        <v>216</v>
      </c>
      <c r="F41" s="24" t="s">
        <v>107</v>
      </c>
      <c r="G41" s="25">
        <v>907</v>
      </c>
      <c r="H41" s="26">
        <v>2</v>
      </c>
      <c r="I41" s="34">
        <v>50</v>
      </c>
      <c r="J41" s="26">
        <v>17</v>
      </c>
      <c r="K41" s="24" t="s">
        <v>67</v>
      </c>
      <c r="L41" s="24" t="s">
        <v>313</v>
      </c>
      <c r="M41" s="24" t="s">
        <v>314</v>
      </c>
      <c r="N41" s="24" t="s">
        <v>63</v>
      </c>
      <c r="O41" s="28">
        <v>7879771000</v>
      </c>
      <c r="P41" s="29">
        <v>7874747339</v>
      </c>
      <c r="Q41" s="30" t="s">
        <v>315</v>
      </c>
      <c r="R41" s="323" t="s">
        <v>316</v>
      </c>
      <c r="S41" s="484"/>
      <c r="T41" s="43"/>
      <c r="U41" s="24" t="s">
        <v>317</v>
      </c>
      <c r="V41" s="24" t="s">
        <v>34</v>
      </c>
      <c r="W41" s="24" t="s">
        <v>107</v>
      </c>
      <c r="X41" s="25">
        <v>908</v>
      </c>
    </row>
    <row r="42" spans="1:24" ht="22.5" x14ac:dyDescent="0.25">
      <c r="A42" s="320">
        <f t="shared" si="0"/>
        <v>39</v>
      </c>
      <c r="B42" s="24" t="s">
        <v>318</v>
      </c>
      <c r="C42" s="24" t="s">
        <v>319</v>
      </c>
      <c r="D42" s="24" t="s">
        <v>320</v>
      </c>
      <c r="E42" s="24" t="s">
        <v>34</v>
      </c>
      <c r="F42" s="24" t="s">
        <v>107</v>
      </c>
      <c r="G42" s="25">
        <v>901</v>
      </c>
      <c r="H42" s="26">
        <v>0</v>
      </c>
      <c r="I42" s="34">
        <v>8</v>
      </c>
      <c r="J42" s="26">
        <v>15</v>
      </c>
      <c r="K42" s="24" t="s">
        <v>67</v>
      </c>
      <c r="L42" s="24" t="s">
        <v>321</v>
      </c>
      <c r="M42" s="24" t="s">
        <v>322</v>
      </c>
      <c r="N42" s="24" t="s">
        <v>323</v>
      </c>
      <c r="O42" s="28" t="s">
        <v>1542</v>
      </c>
      <c r="P42" s="29"/>
      <c r="Q42" s="30" t="s">
        <v>325</v>
      </c>
      <c r="R42" s="323" t="s">
        <v>326</v>
      </c>
      <c r="S42" s="484"/>
      <c r="T42" s="43"/>
      <c r="U42" s="24" t="s">
        <v>327</v>
      </c>
      <c r="V42" s="24" t="s">
        <v>34</v>
      </c>
      <c r="W42" s="24" t="s">
        <v>107</v>
      </c>
      <c r="X42" s="25">
        <v>901</v>
      </c>
    </row>
    <row r="43" spans="1:24" ht="45" x14ac:dyDescent="0.25">
      <c r="A43" s="320">
        <f t="shared" si="0"/>
        <v>40</v>
      </c>
      <c r="B43" s="24" t="s">
        <v>328</v>
      </c>
      <c r="C43" s="24" t="s">
        <v>25</v>
      </c>
      <c r="D43" s="24" t="s">
        <v>329</v>
      </c>
      <c r="E43" s="24" t="s">
        <v>330</v>
      </c>
      <c r="F43" s="24" t="s">
        <v>107</v>
      </c>
      <c r="G43" s="25">
        <v>907</v>
      </c>
      <c r="H43" s="26">
        <v>6</v>
      </c>
      <c r="I43" s="34">
        <v>126</v>
      </c>
      <c r="J43" s="26">
        <v>45</v>
      </c>
      <c r="K43" s="24" t="s">
        <v>67</v>
      </c>
      <c r="L43" s="24" t="s">
        <v>331</v>
      </c>
      <c r="M43" s="24" t="s">
        <v>332</v>
      </c>
      <c r="N43" s="24" t="s">
        <v>32</v>
      </c>
      <c r="O43" s="28">
        <v>7879775000</v>
      </c>
      <c r="P43" s="29">
        <v>7879775380</v>
      </c>
      <c r="Q43" s="30" t="s">
        <v>35</v>
      </c>
      <c r="R43" s="323" t="s">
        <v>333</v>
      </c>
      <c r="S43" s="484"/>
      <c r="T43" s="43"/>
      <c r="U43" s="24" t="s">
        <v>329</v>
      </c>
      <c r="V43" s="24" t="s">
        <v>330</v>
      </c>
      <c r="W43" s="24" t="s">
        <v>107</v>
      </c>
      <c r="X43" s="25">
        <v>907</v>
      </c>
    </row>
    <row r="44" spans="1:24" ht="45" x14ac:dyDescent="0.25">
      <c r="A44" s="320">
        <f t="shared" si="0"/>
        <v>41</v>
      </c>
      <c r="B44" s="24" t="s">
        <v>334</v>
      </c>
      <c r="C44" s="24" t="s">
        <v>25</v>
      </c>
      <c r="D44" s="24" t="s">
        <v>335</v>
      </c>
      <c r="E44" s="24" t="s">
        <v>216</v>
      </c>
      <c r="F44" s="24" t="s">
        <v>107</v>
      </c>
      <c r="G44" s="25">
        <v>907</v>
      </c>
      <c r="H44" s="26">
        <v>3</v>
      </c>
      <c r="I44" s="27">
        <v>149</v>
      </c>
      <c r="J44" s="46">
        <v>40</v>
      </c>
      <c r="K44" s="24" t="s">
        <v>29</v>
      </c>
      <c r="L44" s="24" t="s">
        <v>336</v>
      </c>
      <c r="M44" s="24" t="s">
        <v>337</v>
      </c>
      <c r="N44" s="24" t="s">
        <v>32</v>
      </c>
      <c r="O44" s="28">
        <v>7877213000</v>
      </c>
      <c r="P44" s="29"/>
      <c r="Q44" s="30" t="s">
        <v>35</v>
      </c>
      <c r="R44" s="323" t="s">
        <v>338</v>
      </c>
      <c r="S44" s="484"/>
      <c r="T44" s="43"/>
      <c r="U44" s="24" t="s">
        <v>1546</v>
      </c>
      <c r="V44" s="24"/>
      <c r="W44" s="24" t="s">
        <v>107</v>
      </c>
      <c r="X44" s="25">
        <v>907</v>
      </c>
    </row>
    <row r="45" spans="1:24" ht="33.75" x14ac:dyDescent="0.25">
      <c r="A45" s="320">
        <f t="shared" si="0"/>
        <v>42</v>
      </c>
      <c r="B45" s="24" t="s">
        <v>339</v>
      </c>
      <c r="C45" s="24" t="s">
        <v>25</v>
      </c>
      <c r="D45" s="24" t="s">
        <v>340</v>
      </c>
      <c r="E45" s="24" t="s">
        <v>341</v>
      </c>
      <c r="F45" s="24" t="s">
        <v>107</v>
      </c>
      <c r="G45" s="25">
        <v>907</v>
      </c>
      <c r="H45" s="26">
        <v>16</v>
      </c>
      <c r="I45" s="34">
        <v>483</v>
      </c>
      <c r="J45" s="26">
        <v>634</v>
      </c>
      <c r="K45" s="24" t="s">
        <v>67</v>
      </c>
      <c r="L45" s="24" t="s">
        <v>101</v>
      </c>
      <c r="M45" s="24" t="s">
        <v>342</v>
      </c>
      <c r="N45" s="24" t="s">
        <v>32</v>
      </c>
      <c r="O45" s="28">
        <v>7877217500</v>
      </c>
      <c r="P45" s="29" t="s">
        <v>34</v>
      </c>
      <c r="Q45" s="30" t="s">
        <v>343</v>
      </c>
      <c r="R45" s="323" t="s">
        <v>344</v>
      </c>
      <c r="S45" s="484"/>
      <c r="T45" s="43"/>
      <c r="U45" s="24" t="s">
        <v>340</v>
      </c>
      <c r="V45" s="24" t="s">
        <v>341</v>
      </c>
      <c r="W45" s="24" t="s">
        <v>107</v>
      </c>
      <c r="X45" s="25">
        <v>907</v>
      </c>
    </row>
    <row r="46" spans="1:24" ht="22.5" x14ac:dyDescent="0.25">
      <c r="A46" s="320">
        <f t="shared" si="0"/>
        <v>43</v>
      </c>
      <c r="B46" s="24" t="s">
        <v>345</v>
      </c>
      <c r="C46" s="24" t="s">
        <v>137</v>
      </c>
      <c r="D46" s="24" t="s">
        <v>346</v>
      </c>
      <c r="E46" s="24" t="s">
        <v>34</v>
      </c>
      <c r="F46" s="24" t="s">
        <v>107</v>
      </c>
      <c r="G46" s="25">
        <v>901</v>
      </c>
      <c r="H46" s="26">
        <v>1</v>
      </c>
      <c r="I46" s="34">
        <v>24</v>
      </c>
      <c r="J46" s="26">
        <v>21</v>
      </c>
      <c r="K46" s="24" t="s">
        <v>67</v>
      </c>
      <c r="L46" s="24" t="s">
        <v>347</v>
      </c>
      <c r="M46" s="24" t="s">
        <v>348</v>
      </c>
      <c r="N46" s="24" t="s">
        <v>63</v>
      </c>
      <c r="O46" s="28">
        <v>7877222014</v>
      </c>
      <c r="P46" s="29" t="s">
        <v>34</v>
      </c>
      <c r="Q46" s="30" t="s">
        <v>349</v>
      </c>
      <c r="R46" s="323" t="s">
        <v>350</v>
      </c>
      <c r="S46" s="484"/>
      <c r="T46" s="43"/>
      <c r="U46" s="24" t="s">
        <v>346</v>
      </c>
      <c r="V46" s="24" t="s">
        <v>34</v>
      </c>
      <c r="W46" s="24" t="s">
        <v>107</v>
      </c>
      <c r="X46" s="25">
        <v>901</v>
      </c>
    </row>
    <row r="47" spans="1:24" ht="33.75" x14ac:dyDescent="0.25">
      <c r="A47" s="320">
        <f t="shared" si="0"/>
        <v>44</v>
      </c>
      <c r="B47" s="24" t="s">
        <v>351</v>
      </c>
      <c r="C47" s="24" t="s">
        <v>25</v>
      </c>
      <c r="D47" s="24" t="s">
        <v>352</v>
      </c>
      <c r="E47" s="24" t="s">
        <v>164</v>
      </c>
      <c r="F47" s="24" t="s">
        <v>107</v>
      </c>
      <c r="G47" s="25">
        <v>907</v>
      </c>
      <c r="H47" s="26">
        <v>2</v>
      </c>
      <c r="I47" s="34">
        <v>15</v>
      </c>
      <c r="J47" s="26">
        <v>30</v>
      </c>
      <c r="K47" s="24" t="s">
        <v>29</v>
      </c>
      <c r="L47" s="24" t="s">
        <v>353</v>
      </c>
      <c r="M47" s="24" t="s">
        <v>284</v>
      </c>
      <c r="N47" s="24" t="s">
        <v>201</v>
      </c>
      <c r="O47" s="28">
        <v>7877059994</v>
      </c>
      <c r="P47" s="29">
        <v>8884101558</v>
      </c>
      <c r="Q47" s="30" t="s">
        <v>354</v>
      </c>
      <c r="R47" s="323" t="s">
        <v>355</v>
      </c>
      <c r="S47" s="484"/>
      <c r="T47" s="43"/>
      <c r="U47" s="24" t="s">
        <v>352</v>
      </c>
      <c r="V47" s="24" t="s">
        <v>164</v>
      </c>
      <c r="W47" s="24" t="s">
        <v>107</v>
      </c>
      <c r="X47" s="25">
        <v>907</v>
      </c>
    </row>
    <row r="48" spans="1:24" ht="33.75" x14ac:dyDescent="0.25">
      <c r="A48" s="320">
        <f t="shared" si="0"/>
        <v>45</v>
      </c>
      <c r="B48" s="24" t="s">
        <v>356</v>
      </c>
      <c r="C48" s="24" t="s">
        <v>25</v>
      </c>
      <c r="D48" s="24" t="s">
        <v>357</v>
      </c>
      <c r="E48" s="24" t="s">
        <v>164</v>
      </c>
      <c r="F48" s="24" t="s">
        <v>107</v>
      </c>
      <c r="G48" s="25">
        <v>907</v>
      </c>
      <c r="H48" s="26">
        <v>1</v>
      </c>
      <c r="I48" s="34">
        <v>26</v>
      </c>
      <c r="J48" s="26">
        <v>2</v>
      </c>
      <c r="K48" s="24" t="s">
        <v>29</v>
      </c>
      <c r="L48" s="24" t="s">
        <v>353</v>
      </c>
      <c r="M48" s="24" t="s">
        <v>284</v>
      </c>
      <c r="N48" s="24" t="s">
        <v>201</v>
      </c>
      <c r="O48" s="28" t="s">
        <v>1541</v>
      </c>
      <c r="P48" s="29"/>
      <c r="Q48" s="30" t="s">
        <v>358</v>
      </c>
      <c r="R48" s="323" t="s">
        <v>1431</v>
      </c>
      <c r="S48" s="484"/>
      <c r="T48" s="43"/>
      <c r="U48" s="24" t="s">
        <v>352</v>
      </c>
      <c r="V48" s="24"/>
      <c r="W48" s="24" t="s">
        <v>107</v>
      </c>
      <c r="X48" s="25">
        <v>907</v>
      </c>
    </row>
    <row r="49" spans="1:24" ht="33.75" x14ac:dyDescent="0.25">
      <c r="A49" s="320">
        <f t="shared" si="0"/>
        <v>46</v>
      </c>
      <c r="B49" s="24" t="s">
        <v>359</v>
      </c>
      <c r="C49" s="24" t="s">
        <v>25</v>
      </c>
      <c r="D49" s="24" t="s">
        <v>360</v>
      </c>
      <c r="E49" s="24" t="s">
        <v>164</v>
      </c>
      <c r="F49" s="24" t="s">
        <v>107</v>
      </c>
      <c r="G49" s="328">
        <v>9071325</v>
      </c>
      <c r="H49" s="26">
        <v>8</v>
      </c>
      <c r="I49" s="34">
        <v>525</v>
      </c>
      <c r="J49" s="26">
        <v>497</v>
      </c>
      <c r="K49" s="24" t="s">
        <v>67</v>
      </c>
      <c r="L49" s="24" t="s">
        <v>101</v>
      </c>
      <c r="M49" s="24" t="s">
        <v>361</v>
      </c>
      <c r="N49" s="24" t="s">
        <v>32</v>
      </c>
      <c r="O49" s="28">
        <v>7877227000</v>
      </c>
      <c r="P49" s="29">
        <v>7872896185</v>
      </c>
      <c r="Q49" s="30" t="s">
        <v>362</v>
      </c>
      <c r="R49" s="323" t="s">
        <v>363</v>
      </c>
      <c r="S49" s="484"/>
      <c r="T49" s="43"/>
      <c r="U49" s="24" t="s">
        <v>360</v>
      </c>
      <c r="V49" s="24" t="s">
        <v>164</v>
      </c>
      <c r="W49" s="24" t="s">
        <v>107</v>
      </c>
      <c r="X49" s="328">
        <v>9071325</v>
      </c>
    </row>
    <row r="50" spans="1:24" ht="22.5" x14ac:dyDescent="0.25">
      <c r="A50" s="320">
        <f t="shared" si="0"/>
        <v>47</v>
      </c>
      <c r="B50" s="24" t="s">
        <v>364</v>
      </c>
      <c r="C50" s="24" t="s">
        <v>137</v>
      </c>
      <c r="D50" s="24" t="s">
        <v>365</v>
      </c>
      <c r="E50" s="24" t="s">
        <v>34</v>
      </c>
      <c r="F50" s="24" t="s">
        <v>107</v>
      </c>
      <c r="G50" s="25">
        <v>907</v>
      </c>
      <c r="H50" s="26">
        <v>0</v>
      </c>
      <c r="I50" s="34">
        <v>25</v>
      </c>
      <c r="J50" s="26">
        <v>8</v>
      </c>
      <c r="K50" s="24" t="s">
        <v>67</v>
      </c>
      <c r="L50" s="24" t="s">
        <v>72</v>
      </c>
      <c r="M50" s="24" t="s">
        <v>366</v>
      </c>
      <c r="N50" s="24" t="s">
        <v>63</v>
      </c>
      <c r="O50" s="28">
        <v>7877228640</v>
      </c>
      <c r="P50" s="29">
        <v>7877254921</v>
      </c>
      <c r="Q50" s="30" t="s">
        <v>367</v>
      </c>
      <c r="R50" s="323" t="s">
        <v>368</v>
      </c>
      <c r="S50" s="484"/>
      <c r="T50" s="43"/>
      <c r="U50" s="24" t="s">
        <v>365</v>
      </c>
      <c r="V50" s="24" t="s">
        <v>164</v>
      </c>
      <c r="W50" s="24" t="s">
        <v>107</v>
      </c>
      <c r="X50" s="25">
        <v>907</v>
      </c>
    </row>
    <row r="51" spans="1:24" ht="33.75" x14ac:dyDescent="0.25">
      <c r="A51" s="320">
        <f t="shared" si="0"/>
        <v>48</v>
      </c>
      <c r="B51" s="24" t="s">
        <v>369</v>
      </c>
      <c r="C51" s="24" t="s">
        <v>25</v>
      </c>
      <c r="D51" s="24" t="s">
        <v>370</v>
      </c>
      <c r="E51" s="24" t="s">
        <v>34</v>
      </c>
      <c r="F51" s="24" t="s">
        <v>107</v>
      </c>
      <c r="G51" s="25">
        <v>901</v>
      </c>
      <c r="H51" s="26">
        <v>2</v>
      </c>
      <c r="I51" s="34">
        <v>28</v>
      </c>
      <c r="J51" s="26">
        <v>12</v>
      </c>
      <c r="K51" s="24" t="s">
        <v>67</v>
      </c>
      <c r="L51" s="24" t="s">
        <v>1496</v>
      </c>
      <c r="M51" s="24" t="s">
        <v>1497</v>
      </c>
      <c r="N51" s="24" t="s">
        <v>1498</v>
      </c>
      <c r="O51" s="28" t="s">
        <v>1540</v>
      </c>
      <c r="P51" s="29"/>
      <c r="Q51" s="30" t="s">
        <v>373</v>
      </c>
      <c r="R51" s="323" t="s">
        <v>1499</v>
      </c>
      <c r="S51" s="484"/>
      <c r="T51" s="43"/>
      <c r="U51" s="24" t="s">
        <v>1495</v>
      </c>
      <c r="V51" s="24"/>
      <c r="W51" s="24" t="s">
        <v>107</v>
      </c>
      <c r="X51" s="25">
        <v>901</v>
      </c>
    </row>
    <row r="52" spans="1:24" ht="33.75" x14ac:dyDescent="0.25">
      <c r="A52" s="320">
        <f t="shared" si="0"/>
        <v>49</v>
      </c>
      <c r="B52" s="24" t="s">
        <v>374</v>
      </c>
      <c r="C52" s="24" t="s">
        <v>25</v>
      </c>
      <c r="D52" s="24" t="s">
        <v>375</v>
      </c>
      <c r="E52" s="24" t="s">
        <v>34</v>
      </c>
      <c r="F52" s="24" t="s">
        <v>107</v>
      </c>
      <c r="G52" s="328">
        <v>9012620</v>
      </c>
      <c r="H52" s="26">
        <v>11</v>
      </c>
      <c r="I52" s="34">
        <v>240</v>
      </c>
      <c r="J52" s="26">
        <v>126</v>
      </c>
      <c r="K52" s="24" t="s">
        <v>67</v>
      </c>
      <c r="L52" s="24" t="s">
        <v>376</v>
      </c>
      <c r="M52" s="24" t="s">
        <v>377</v>
      </c>
      <c r="N52" s="24" t="s">
        <v>32</v>
      </c>
      <c r="O52" s="28">
        <v>7877215100</v>
      </c>
      <c r="P52" s="29">
        <v>7872891906</v>
      </c>
      <c r="Q52" s="30" t="s">
        <v>378</v>
      </c>
      <c r="R52" s="323" t="s">
        <v>379</v>
      </c>
      <c r="S52" s="484"/>
      <c r="T52" s="43"/>
      <c r="U52" s="24" t="s">
        <v>375</v>
      </c>
      <c r="V52" s="24" t="s">
        <v>34</v>
      </c>
      <c r="W52" s="24" t="s">
        <v>107</v>
      </c>
      <c r="X52" s="328">
        <v>9012620</v>
      </c>
    </row>
    <row r="53" spans="1:24" ht="33.75" x14ac:dyDescent="0.25">
      <c r="A53" s="320">
        <f t="shared" si="0"/>
        <v>50</v>
      </c>
      <c r="B53" s="24" t="s">
        <v>380</v>
      </c>
      <c r="C53" s="24" t="s">
        <v>25</v>
      </c>
      <c r="D53" s="24" t="s">
        <v>381</v>
      </c>
      <c r="E53" s="24" t="s">
        <v>34</v>
      </c>
      <c r="F53" s="24" t="s">
        <v>107</v>
      </c>
      <c r="G53" s="25">
        <v>907</v>
      </c>
      <c r="H53" s="26">
        <v>26</v>
      </c>
      <c r="I53" s="34">
        <v>503</v>
      </c>
      <c r="J53" s="26">
        <v>445</v>
      </c>
      <c r="K53" s="24" t="s">
        <v>86</v>
      </c>
      <c r="L53" s="24" t="s">
        <v>382</v>
      </c>
      <c r="M53" s="24" t="s">
        <v>383</v>
      </c>
      <c r="N53" s="24" t="s">
        <v>53</v>
      </c>
      <c r="O53" s="28">
        <v>7879933500</v>
      </c>
      <c r="P53" s="29">
        <v>7879333505</v>
      </c>
      <c r="Q53" s="30" t="s">
        <v>241</v>
      </c>
      <c r="R53" s="323" t="s">
        <v>384</v>
      </c>
      <c r="S53" s="484"/>
      <c r="T53" s="43"/>
      <c r="U53" s="24" t="s">
        <v>381</v>
      </c>
      <c r="V53" s="24" t="s">
        <v>34</v>
      </c>
      <c r="W53" s="24" t="s">
        <v>107</v>
      </c>
      <c r="X53" s="25">
        <v>907</v>
      </c>
    </row>
    <row r="54" spans="1:24" ht="22.5" x14ac:dyDescent="0.25">
      <c r="A54" s="320">
        <f t="shared" si="0"/>
        <v>51</v>
      </c>
      <c r="B54" s="24" t="s">
        <v>385</v>
      </c>
      <c r="C54" s="24" t="s">
        <v>25</v>
      </c>
      <c r="D54" s="24" t="s">
        <v>386</v>
      </c>
      <c r="E54" s="24" t="s">
        <v>34</v>
      </c>
      <c r="F54" s="24" t="s">
        <v>107</v>
      </c>
      <c r="G54" s="25">
        <v>907</v>
      </c>
      <c r="H54" s="26">
        <v>5</v>
      </c>
      <c r="I54" s="34">
        <v>96</v>
      </c>
      <c r="J54" s="26"/>
      <c r="K54" s="24" t="s">
        <v>50</v>
      </c>
      <c r="L54" s="24" t="s">
        <v>1410</v>
      </c>
      <c r="M54" s="24" t="s">
        <v>1411</v>
      </c>
      <c r="N54" s="24" t="s">
        <v>53</v>
      </c>
      <c r="O54" s="28" t="s">
        <v>1273</v>
      </c>
      <c r="P54" s="29"/>
      <c r="Q54" s="30" t="s">
        <v>1449</v>
      </c>
      <c r="R54" s="323" t="s">
        <v>1409</v>
      </c>
      <c r="S54" s="484"/>
      <c r="T54" s="43"/>
      <c r="U54" s="24" t="s">
        <v>1450</v>
      </c>
      <c r="V54" s="24"/>
      <c r="W54" s="24" t="s">
        <v>107</v>
      </c>
      <c r="X54" s="25">
        <v>907</v>
      </c>
    </row>
    <row r="55" spans="1:24" ht="22.5" x14ac:dyDescent="0.25">
      <c r="A55" s="320">
        <f t="shared" si="0"/>
        <v>52</v>
      </c>
      <c r="B55" s="24" t="s">
        <v>388</v>
      </c>
      <c r="C55" s="24" t="s">
        <v>25</v>
      </c>
      <c r="D55" s="24" t="s">
        <v>389</v>
      </c>
      <c r="E55" s="24" t="s">
        <v>164</v>
      </c>
      <c r="F55" s="24" t="s">
        <v>107</v>
      </c>
      <c r="G55" s="25">
        <v>902</v>
      </c>
      <c r="H55" s="26">
        <v>7</v>
      </c>
      <c r="I55" s="34">
        <v>570</v>
      </c>
      <c r="J55" s="26">
        <v>950</v>
      </c>
      <c r="K55" s="24" t="s">
        <v>86</v>
      </c>
      <c r="L55" s="24" t="s">
        <v>390</v>
      </c>
      <c r="M55" s="24" t="s">
        <v>361</v>
      </c>
      <c r="N55" s="24" t="s">
        <v>32</v>
      </c>
      <c r="O55" s="28">
        <v>7877211000</v>
      </c>
      <c r="P55" s="29">
        <v>7877227955</v>
      </c>
      <c r="Q55" s="30" t="s">
        <v>391</v>
      </c>
      <c r="R55" s="323" t="s">
        <v>392</v>
      </c>
      <c r="S55" s="484"/>
      <c r="T55" s="43"/>
      <c r="U55" s="24" t="s">
        <v>393</v>
      </c>
      <c r="V55" s="24" t="s">
        <v>34</v>
      </c>
      <c r="W55" s="24" t="s">
        <v>107</v>
      </c>
      <c r="X55" s="25">
        <v>902</v>
      </c>
    </row>
    <row r="56" spans="1:24" ht="22.5" x14ac:dyDescent="0.25">
      <c r="A56" s="320">
        <f t="shared" si="0"/>
        <v>53</v>
      </c>
      <c r="B56" s="24" t="s">
        <v>394</v>
      </c>
      <c r="C56" s="24" t="s">
        <v>25</v>
      </c>
      <c r="D56" s="24" t="s">
        <v>395</v>
      </c>
      <c r="E56" s="24"/>
      <c r="F56" s="24" t="s">
        <v>107</v>
      </c>
      <c r="G56" s="25">
        <v>908</v>
      </c>
      <c r="H56" s="26">
        <v>2</v>
      </c>
      <c r="I56" s="34">
        <v>47</v>
      </c>
      <c r="J56" s="26">
        <v>17</v>
      </c>
      <c r="K56" s="24" t="s">
        <v>67</v>
      </c>
      <c r="L56" s="24" t="s">
        <v>396</v>
      </c>
      <c r="M56" s="24" t="s">
        <v>397</v>
      </c>
      <c r="N56" s="24" t="s">
        <v>116</v>
      </c>
      <c r="O56" s="28" t="s">
        <v>398</v>
      </c>
      <c r="P56" s="29"/>
      <c r="Q56" s="30" t="s">
        <v>399</v>
      </c>
      <c r="R56" s="323" t="s">
        <v>400</v>
      </c>
      <c r="S56" s="484"/>
      <c r="T56" s="43"/>
      <c r="U56" s="24" t="s">
        <v>1482</v>
      </c>
      <c r="V56" s="24"/>
      <c r="W56" s="24" t="s">
        <v>107</v>
      </c>
      <c r="X56" s="25">
        <v>907</v>
      </c>
    </row>
    <row r="57" spans="1:24" ht="22.5" x14ac:dyDescent="0.25">
      <c r="A57" s="320">
        <f t="shared" si="0"/>
        <v>54</v>
      </c>
      <c r="B57" s="24" t="s">
        <v>401</v>
      </c>
      <c r="C57" s="24" t="s">
        <v>25</v>
      </c>
      <c r="D57" s="24" t="s">
        <v>402</v>
      </c>
      <c r="E57" s="24" t="s">
        <v>164</v>
      </c>
      <c r="F57" s="24" t="s">
        <v>107</v>
      </c>
      <c r="G57" s="25">
        <v>907</v>
      </c>
      <c r="H57" s="26"/>
      <c r="I57" s="34">
        <v>233</v>
      </c>
      <c r="J57" s="26">
        <v>80</v>
      </c>
      <c r="K57" s="24" t="s">
        <v>67</v>
      </c>
      <c r="L57" s="24" t="s">
        <v>403</v>
      </c>
      <c r="M57" s="24" t="s">
        <v>404</v>
      </c>
      <c r="N57" s="24" t="s">
        <v>116</v>
      </c>
      <c r="O57" s="28" t="s">
        <v>1537</v>
      </c>
      <c r="P57" s="29"/>
      <c r="Q57" s="30" t="s">
        <v>406</v>
      </c>
      <c r="R57" s="323" t="s">
        <v>407</v>
      </c>
      <c r="S57" s="484"/>
      <c r="T57" s="43"/>
      <c r="U57" s="24" t="s">
        <v>408</v>
      </c>
      <c r="V57" s="24" t="s">
        <v>164</v>
      </c>
      <c r="W57" s="24" t="s">
        <v>107</v>
      </c>
      <c r="X57" s="25" t="s">
        <v>409</v>
      </c>
    </row>
    <row r="58" spans="1:24" ht="22.5" x14ac:dyDescent="0.25">
      <c r="A58" s="320">
        <f t="shared" si="0"/>
        <v>55</v>
      </c>
      <c r="B58" s="24" t="s">
        <v>410</v>
      </c>
      <c r="C58" s="24" t="s">
        <v>137</v>
      </c>
      <c r="D58" s="24" t="s">
        <v>411</v>
      </c>
      <c r="E58" s="24" t="s">
        <v>34</v>
      </c>
      <c r="F58" s="24" t="s">
        <v>107</v>
      </c>
      <c r="G58" s="25">
        <v>901</v>
      </c>
      <c r="H58" s="26">
        <v>0</v>
      </c>
      <c r="I58" s="34">
        <v>8</v>
      </c>
      <c r="J58" s="26">
        <v>8</v>
      </c>
      <c r="K58" s="24" t="s">
        <v>67</v>
      </c>
      <c r="L58" s="24" t="s">
        <v>412</v>
      </c>
      <c r="M58" s="24" t="s">
        <v>413</v>
      </c>
      <c r="N58" s="24" t="s">
        <v>63</v>
      </c>
      <c r="O58" s="28" t="s">
        <v>1536</v>
      </c>
      <c r="P58" s="29"/>
      <c r="Q58" s="30" t="s">
        <v>415</v>
      </c>
      <c r="R58" s="323" t="s">
        <v>416</v>
      </c>
      <c r="S58" s="484"/>
      <c r="T58" s="1"/>
      <c r="U58" s="24" t="s">
        <v>1451</v>
      </c>
      <c r="V58" s="24"/>
      <c r="W58" s="24" t="s">
        <v>107</v>
      </c>
      <c r="X58" s="25">
        <v>902</v>
      </c>
    </row>
    <row r="59" spans="1:24" ht="22.5" x14ac:dyDescent="0.25">
      <c r="A59" s="320">
        <f t="shared" si="0"/>
        <v>56</v>
      </c>
      <c r="B59" s="24" t="s">
        <v>417</v>
      </c>
      <c r="C59" s="24" t="s">
        <v>418</v>
      </c>
      <c r="D59" s="24" t="s">
        <v>419</v>
      </c>
      <c r="E59" s="24" t="s">
        <v>34</v>
      </c>
      <c r="F59" s="24" t="s">
        <v>107</v>
      </c>
      <c r="G59" s="25">
        <v>911</v>
      </c>
      <c r="H59" s="26">
        <v>0</v>
      </c>
      <c r="I59" s="34">
        <v>7</v>
      </c>
      <c r="J59" s="26">
        <v>6</v>
      </c>
      <c r="K59" s="24" t="s">
        <v>67</v>
      </c>
      <c r="L59" s="24" t="s">
        <v>1434</v>
      </c>
      <c r="M59" s="24" t="s">
        <v>1435</v>
      </c>
      <c r="N59" s="24" t="s">
        <v>1432</v>
      </c>
      <c r="O59" s="28" t="s">
        <v>1538</v>
      </c>
      <c r="P59" s="29"/>
      <c r="Q59" s="30" t="s">
        <v>423</v>
      </c>
      <c r="R59" s="323" t="s">
        <v>1433</v>
      </c>
      <c r="S59" s="484"/>
      <c r="T59" s="43"/>
      <c r="U59" s="24" t="s">
        <v>424</v>
      </c>
      <c r="V59" s="24" t="s">
        <v>34</v>
      </c>
      <c r="W59" s="24" t="s">
        <v>41</v>
      </c>
      <c r="X59" s="25">
        <v>725</v>
      </c>
    </row>
    <row r="60" spans="1:24" ht="22.5" x14ac:dyDescent="0.25">
      <c r="A60" s="320">
        <f t="shared" si="0"/>
        <v>57</v>
      </c>
      <c r="B60" s="24" t="s">
        <v>425</v>
      </c>
      <c r="C60" s="24" t="s">
        <v>418</v>
      </c>
      <c r="D60" s="24" t="s">
        <v>426</v>
      </c>
      <c r="E60" s="24" t="s">
        <v>34</v>
      </c>
      <c r="F60" s="24" t="s">
        <v>107</v>
      </c>
      <c r="G60" s="25">
        <v>911</v>
      </c>
      <c r="H60" s="26">
        <v>1</v>
      </c>
      <c r="I60" s="34">
        <v>11</v>
      </c>
      <c r="J60" s="26">
        <v>6</v>
      </c>
      <c r="K60" s="24" t="s">
        <v>278</v>
      </c>
      <c r="L60" s="24" t="s">
        <v>427</v>
      </c>
      <c r="M60" s="24" t="s">
        <v>428</v>
      </c>
      <c r="N60" s="24" t="s">
        <v>63</v>
      </c>
      <c r="O60" s="28" t="s">
        <v>1539</v>
      </c>
      <c r="P60" s="29"/>
      <c r="Q60" s="30" t="s">
        <v>429</v>
      </c>
      <c r="R60" s="323" t="s">
        <v>430</v>
      </c>
      <c r="S60" s="484"/>
      <c r="T60" s="43"/>
      <c r="U60" s="24" t="s">
        <v>1487</v>
      </c>
      <c r="V60" s="24"/>
      <c r="W60" s="24" t="s">
        <v>1488</v>
      </c>
      <c r="X60" s="25">
        <v>911</v>
      </c>
    </row>
    <row r="61" spans="1:24" ht="33.75" x14ac:dyDescent="0.25">
      <c r="A61" s="320">
        <f t="shared" si="0"/>
        <v>58</v>
      </c>
      <c r="B61" s="24" t="s">
        <v>431</v>
      </c>
      <c r="C61" s="24" t="s">
        <v>25</v>
      </c>
      <c r="D61" s="24" t="s">
        <v>432</v>
      </c>
      <c r="E61" s="24" t="s">
        <v>216</v>
      </c>
      <c r="F61" s="24" t="s">
        <v>107</v>
      </c>
      <c r="G61" s="25">
        <v>907</v>
      </c>
      <c r="H61" s="26">
        <v>1</v>
      </c>
      <c r="I61" s="34">
        <v>25</v>
      </c>
      <c r="J61" s="26">
        <v>11</v>
      </c>
      <c r="K61" s="24" t="s">
        <v>60</v>
      </c>
      <c r="L61" s="24" t="s">
        <v>259</v>
      </c>
      <c r="M61" s="24" t="s">
        <v>260</v>
      </c>
      <c r="N61" s="24" t="s">
        <v>63</v>
      </c>
      <c r="O61" s="28" t="s">
        <v>1534</v>
      </c>
      <c r="P61" s="29"/>
      <c r="Q61" s="30"/>
      <c r="R61" s="323" t="s">
        <v>433</v>
      </c>
      <c r="S61" s="484"/>
      <c r="T61" s="43"/>
      <c r="U61" s="24" t="s">
        <v>432</v>
      </c>
      <c r="V61" s="24" t="s">
        <v>216</v>
      </c>
      <c r="W61" s="24" t="s">
        <v>107</v>
      </c>
      <c r="X61" s="25">
        <v>907</v>
      </c>
    </row>
    <row r="62" spans="1:24" ht="22.5" x14ac:dyDescent="0.25">
      <c r="A62" s="320">
        <f t="shared" si="0"/>
        <v>59</v>
      </c>
      <c r="B62" s="24" t="s">
        <v>434</v>
      </c>
      <c r="C62" s="24" t="s">
        <v>137</v>
      </c>
      <c r="D62" s="24" t="s">
        <v>435</v>
      </c>
      <c r="E62" s="24" t="s">
        <v>164</v>
      </c>
      <c r="F62" s="24" t="s">
        <v>107</v>
      </c>
      <c r="G62" s="25">
        <v>908</v>
      </c>
      <c r="H62" s="26">
        <v>1</v>
      </c>
      <c r="I62" s="34">
        <v>13</v>
      </c>
      <c r="J62" s="26">
        <v>8</v>
      </c>
      <c r="K62" s="24" t="s">
        <v>278</v>
      </c>
      <c r="L62" s="24" t="s">
        <v>436</v>
      </c>
      <c r="M62" s="24" t="s">
        <v>437</v>
      </c>
      <c r="N62" s="24" t="s">
        <v>63</v>
      </c>
      <c r="O62" s="28" t="s">
        <v>1533</v>
      </c>
      <c r="P62" s="29"/>
      <c r="Q62" s="30" t="s">
        <v>439</v>
      </c>
      <c r="R62" s="323" t="s">
        <v>440</v>
      </c>
      <c r="S62" s="484"/>
      <c r="T62" s="43"/>
      <c r="U62" s="24" t="s">
        <v>1485</v>
      </c>
      <c r="V62" s="24" t="s">
        <v>164</v>
      </c>
      <c r="W62" s="24" t="s">
        <v>1486</v>
      </c>
      <c r="X62" s="25">
        <v>907</v>
      </c>
    </row>
    <row r="63" spans="1:24" ht="22.5" x14ac:dyDescent="0.25">
      <c r="A63" s="320">
        <f t="shared" si="0"/>
        <v>60</v>
      </c>
      <c r="B63" s="24" t="s">
        <v>441</v>
      </c>
      <c r="C63" s="24" t="s">
        <v>25</v>
      </c>
      <c r="D63" s="24" t="s">
        <v>442</v>
      </c>
      <c r="E63" s="24" t="s">
        <v>164</v>
      </c>
      <c r="F63" s="24" t="s">
        <v>107</v>
      </c>
      <c r="G63" s="25">
        <v>907</v>
      </c>
      <c r="H63" s="26">
        <v>2</v>
      </c>
      <c r="I63" s="34">
        <v>44</v>
      </c>
      <c r="J63" s="26">
        <v>36</v>
      </c>
      <c r="K63" s="24" t="s">
        <v>278</v>
      </c>
      <c r="L63" s="24" t="s">
        <v>443</v>
      </c>
      <c r="M63" s="24" t="s">
        <v>444</v>
      </c>
      <c r="N63" s="24" t="s">
        <v>116</v>
      </c>
      <c r="O63" s="28" t="s">
        <v>1535</v>
      </c>
      <c r="P63" s="29"/>
      <c r="Q63" s="30" t="s">
        <v>445</v>
      </c>
      <c r="R63" s="323" t="s">
        <v>446</v>
      </c>
      <c r="S63" s="484"/>
      <c r="T63" s="43"/>
      <c r="U63" s="24" t="s">
        <v>1452</v>
      </c>
      <c r="V63" s="24"/>
      <c r="W63" s="24" t="s">
        <v>1453</v>
      </c>
      <c r="X63" s="25">
        <v>907</v>
      </c>
    </row>
    <row r="64" spans="1:24" ht="22.5" x14ac:dyDescent="0.25">
      <c r="A64" s="320">
        <f t="shared" si="0"/>
        <v>61</v>
      </c>
      <c r="B64" s="24" t="s">
        <v>447</v>
      </c>
      <c r="C64" s="24" t="s">
        <v>25</v>
      </c>
      <c r="D64" s="24" t="s">
        <v>448</v>
      </c>
      <c r="E64" s="24"/>
      <c r="F64" s="24" t="s">
        <v>107</v>
      </c>
      <c r="G64" s="25">
        <v>901</v>
      </c>
      <c r="H64" s="26"/>
      <c r="I64" s="34">
        <v>43</v>
      </c>
      <c r="J64" s="26"/>
      <c r="K64" s="24" t="s">
        <v>278</v>
      </c>
      <c r="L64" s="24" t="s">
        <v>449</v>
      </c>
      <c r="M64" s="24" t="s">
        <v>300</v>
      </c>
      <c r="N64" s="24" t="s">
        <v>32</v>
      </c>
      <c r="O64" s="28" t="s">
        <v>1529</v>
      </c>
      <c r="P64" s="29"/>
      <c r="Q64" s="30" t="s">
        <v>450</v>
      </c>
      <c r="R64" s="323" t="s">
        <v>1558</v>
      </c>
      <c r="S64" s="484"/>
      <c r="T64" s="43"/>
      <c r="U64" s="24" t="s">
        <v>1454</v>
      </c>
      <c r="V64" s="24"/>
      <c r="W64" s="24" t="s">
        <v>1453</v>
      </c>
      <c r="X64" s="25" t="s">
        <v>1455</v>
      </c>
    </row>
    <row r="65" spans="1:24" ht="33.75" x14ac:dyDescent="0.25">
      <c r="A65" s="320">
        <f t="shared" si="0"/>
        <v>62</v>
      </c>
      <c r="B65" s="24" t="s">
        <v>451</v>
      </c>
      <c r="C65" s="24" t="s">
        <v>25</v>
      </c>
      <c r="D65" s="24" t="s">
        <v>452</v>
      </c>
      <c r="E65" s="24" t="s">
        <v>453</v>
      </c>
      <c r="F65" s="24" t="s">
        <v>107</v>
      </c>
      <c r="G65" s="25">
        <v>907</v>
      </c>
      <c r="H65" s="26">
        <v>16</v>
      </c>
      <c r="I65" s="34">
        <v>175</v>
      </c>
      <c r="J65" s="26">
        <v>50</v>
      </c>
      <c r="K65" s="24" t="s">
        <v>67</v>
      </c>
      <c r="L65" s="24" t="s">
        <v>454</v>
      </c>
      <c r="M65" s="24" t="s">
        <v>455</v>
      </c>
      <c r="N65" s="24" t="s">
        <v>53</v>
      </c>
      <c r="O65" s="28" t="s">
        <v>1528</v>
      </c>
      <c r="P65" s="29"/>
      <c r="Q65" s="30" t="s">
        <v>457</v>
      </c>
      <c r="R65" s="323" t="s">
        <v>458</v>
      </c>
      <c r="S65" s="484"/>
      <c r="T65" s="43"/>
      <c r="U65" s="24" t="s">
        <v>1456</v>
      </c>
      <c r="V65" s="24"/>
      <c r="W65" s="24" t="s">
        <v>1453</v>
      </c>
      <c r="X65" s="25">
        <v>907</v>
      </c>
    </row>
    <row r="66" spans="1:24" ht="22.5" x14ac:dyDescent="0.25">
      <c r="A66" s="320">
        <f t="shared" si="0"/>
        <v>63</v>
      </c>
      <c r="B66" s="24" t="s">
        <v>459</v>
      </c>
      <c r="C66" s="24" t="s">
        <v>25</v>
      </c>
      <c r="D66" s="24" t="s">
        <v>460</v>
      </c>
      <c r="E66" s="24" t="s">
        <v>461</v>
      </c>
      <c r="F66" s="24" t="s">
        <v>107</v>
      </c>
      <c r="G66" s="25">
        <v>970</v>
      </c>
      <c r="H66" s="26"/>
      <c r="I66" s="34">
        <v>15</v>
      </c>
      <c r="J66" s="26"/>
      <c r="K66" s="24" t="s">
        <v>67</v>
      </c>
      <c r="L66" s="24" t="s">
        <v>462</v>
      </c>
      <c r="M66" s="24" t="s">
        <v>463</v>
      </c>
      <c r="N66" s="24" t="s">
        <v>464</v>
      </c>
      <c r="O66" s="28" t="s">
        <v>1530</v>
      </c>
      <c r="P66" s="29"/>
      <c r="Q66" s="30" t="s">
        <v>466</v>
      </c>
      <c r="R66" s="323" t="s">
        <v>467</v>
      </c>
      <c r="S66" s="484"/>
      <c r="T66" s="43"/>
      <c r="U66" s="24" t="s">
        <v>1457</v>
      </c>
      <c r="V66" s="24"/>
      <c r="W66" s="24" t="s">
        <v>1458</v>
      </c>
      <c r="X66" s="25">
        <v>970</v>
      </c>
    </row>
    <row r="67" spans="1:24" ht="22.5" x14ac:dyDescent="0.25">
      <c r="A67" s="320">
        <f t="shared" si="0"/>
        <v>64</v>
      </c>
      <c r="B67" s="24" t="s">
        <v>468</v>
      </c>
      <c r="C67" s="24" t="s">
        <v>137</v>
      </c>
      <c r="D67" s="24" t="s">
        <v>469</v>
      </c>
      <c r="E67" s="24" t="s">
        <v>155</v>
      </c>
      <c r="F67" s="24" t="s">
        <v>107</v>
      </c>
      <c r="G67" s="25">
        <v>911</v>
      </c>
      <c r="H67" s="26"/>
      <c r="I67" s="34">
        <v>7</v>
      </c>
      <c r="J67" s="26"/>
      <c r="K67" s="24" t="s">
        <v>67</v>
      </c>
      <c r="L67" s="24" t="s">
        <v>347</v>
      </c>
      <c r="M67" s="24" t="s">
        <v>470</v>
      </c>
      <c r="N67" s="24" t="s">
        <v>464</v>
      </c>
      <c r="O67" s="28" t="s">
        <v>1531</v>
      </c>
      <c r="P67" s="29"/>
      <c r="Q67" s="30" t="s">
        <v>472</v>
      </c>
      <c r="R67" s="323" t="s">
        <v>473</v>
      </c>
      <c r="S67" s="484"/>
      <c r="T67" s="43"/>
      <c r="U67" s="24" t="s">
        <v>1483</v>
      </c>
      <c r="V67" s="24"/>
      <c r="W67" s="24" t="s">
        <v>155</v>
      </c>
      <c r="X67" s="25">
        <v>911</v>
      </c>
    </row>
    <row r="68" spans="1:24" ht="33.75" x14ac:dyDescent="0.25">
      <c r="A68" s="320">
        <f>+A67+1</f>
        <v>65</v>
      </c>
      <c r="B68" s="24" t="s">
        <v>474</v>
      </c>
      <c r="C68" s="24" t="s">
        <v>137</v>
      </c>
      <c r="D68" s="24" t="s">
        <v>475</v>
      </c>
      <c r="E68" s="24" t="s">
        <v>34</v>
      </c>
      <c r="F68" s="24" t="s">
        <v>107</v>
      </c>
      <c r="G68" s="25">
        <v>911</v>
      </c>
      <c r="H68" s="26">
        <v>1</v>
      </c>
      <c r="I68" s="34">
        <v>10</v>
      </c>
      <c r="J68" s="26">
        <v>2</v>
      </c>
      <c r="K68" s="24" t="s">
        <v>67</v>
      </c>
      <c r="L68" s="24" t="s">
        <v>382</v>
      </c>
      <c r="M68" s="24" t="s">
        <v>476</v>
      </c>
      <c r="N68" s="24" t="s">
        <v>63</v>
      </c>
      <c r="O68" s="28" t="s">
        <v>1532</v>
      </c>
      <c r="P68" s="29"/>
      <c r="Q68" s="30" t="s">
        <v>478</v>
      </c>
      <c r="R68" s="436" t="s">
        <v>1428</v>
      </c>
      <c r="S68" s="485"/>
      <c r="T68" s="43"/>
      <c r="U68" s="24" t="s">
        <v>1491</v>
      </c>
      <c r="V68" s="24"/>
      <c r="W68" s="24" t="s">
        <v>1486</v>
      </c>
      <c r="X68" s="25" t="s">
        <v>1492</v>
      </c>
    </row>
    <row r="69" spans="1:24" ht="23.25" thickBot="1" x14ac:dyDescent="0.3">
      <c r="A69" s="320">
        <f>+A68+1</f>
        <v>66</v>
      </c>
      <c r="B69" s="24" t="s">
        <v>1550</v>
      </c>
      <c r="C69" s="24" t="s">
        <v>25</v>
      </c>
      <c r="D69" s="24" t="s">
        <v>1551</v>
      </c>
      <c r="E69" s="24" t="s">
        <v>71</v>
      </c>
      <c r="F69" s="24" t="s">
        <v>49</v>
      </c>
      <c r="G69" s="25">
        <v>979</v>
      </c>
      <c r="H69" s="26">
        <v>6</v>
      </c>
      <c r="I69" s="34">
        <v>80</v>
      </c>
      <c r="J69" s="26">
        <v>73</v>
      </c>
      <c r="K69" s="24" t="s">
        <v>67</v>
      </c>
      <c r="L69" s="24" t="s">
        <v>1555</v>
      </c>
      <c r="M69" s="24" t="s">
        <v>1556</v>
      </c>
      <c r="N69" s="24" t="s">
        <v>32</v>
      </c>
      <c r="O69" s="28">
        <v>7877283666</v>
      </c>
      <c r="P69" s="29">
        <v>7877283610</v>
      </c>
      <c r="Q69" s="30" t="s">
        <v>1552</v>
      </c>
      <c r="R69" s="436" t="s">
        <v>1554</v>
      </c>
      <c r="S69" s="486"/>
      <c r="T69" s="43"/>
      <c r="U69" s="24" t="s">
        <v>1553</v>
      </c>
      <c r="V69" s="24" t="s">
        <v>71</v>
      </c>
      <c r="W69" s="24" t="s">
        <v>49</v>
      </c>
      <c r="X69" s="25">
        <v>979</v>
      </c>
    </row>
    <row r="70" spans="1:24" ht="15.75" thickBot="1" x14ac:dyDescent="0.3">
      <c r="A70" s="47"/>
      <c r="B70" s="1"/>
      <c r="C70" s="1"/>
      <c r="D70" s="1"/>
      <c r="E70" s="1"/>
      <c r="F70" s="1"/>
      <c r="G70" s="1"/>
      <c r="H70" s="48"/>
      <c r="I70" s="49">
        <f>SUM(I4:I69)</f>
        <v>8072</v>
      </c>
      <c r="J70" s="48"/>
      <c r="K70" s="1"/>
      <c r="L70" s="1"/>
      <c r="M70" s="1"/>
      <c r="N70" s="1"/>
      <c r="O70" s="1"/>
      <c r="P70" s="50"/>
      <c r="Q70" s="1"/>
      <c r="R70" s="1"/>
      <c r="S70" s="1"/>
      <c r="T70" s="1"/>
      <c r="U70" s="1"/>
      <c r="V70" s="1"/>
      <c r="W70" s="1"/>
      <c r="X70" s="1"/>
    </row>
    <row r="71" spans="1:24" ht="15.75" thickBot="1" x14ac:dyDescent="0.3">
      <c r="A71" s="51">
        <v>24</v>
      </c>
      <c r="B71" s="487" t="s">
        <v>479</v>
      </c>
      <c r="C71" s="487"/>
      <c r="D71" s="487"/>
      <c r="E71" s="487"/>
      <c r="F71" s="487"/>
      <c r="G71" s="487"/>
      <c r="H71" s="487"/>
      <c r="I71" s="487"/>
      <c r="J71" s="487"/>
      <c r="K71" s="487"/>
      <c r="L71" s="487"/>
      <c r="M71" s="487"/>
      <c r="N71" s="487"/>
      <c r="O71" s="487"/>
      <c r="P71" s="487"/>
      <c r="Q71" s="487"/>
      <c r="R71" s="487"/>
      <c r="S71" s="488"/>
      <c r="T71" s="6"/>
      <c r="U71" s="52"/>
      <c r="V71" s="53"/>
      <c r="W71" s="53"/>
      <c r="X71" s="54"/>
    </row>
    <row r="72" spans="1:24" x14ac:dyDescent="0.25">
      <c r="A72" s="55">
        <v>1</v>
      </c>
      <c r="B72" s="56" t="s">
        <v>480</v>
      </c>
      <c r="C72" s="56" t="s">
        <v>137</v>
      </c>
      <c r="D72" s="56" t="s">
        <v>481</v>
      </c>
      <c r="E72" s="56" t="s">
        <v>482</v>
      </c>
      <c r="F72" s="56" t="s">
        <v>483</v>
      </c>
      <c r="G72" s="57">
        <v>775</v>
      </c>
      <c r="H72" s="58">
        <v>1</v>
      </c>
      <c r="I72" s="59">
        <v>12</v>
      </c>
      <c r="J72" s="58">
        <v>10</v>
      </c>
      <c r="K72" s="56" t="s">
        <v>278</v>
      </c>
      <c r="L72" s="56" t="s">
        <v>484</v>
      </c>
      <c r="M72" s="56" t="s">
        <v>485</v>
      </c>
      <c r="N72" s="56" t="s">
        <v>63</v>
      </c>
      <c r="O72" s="60">
        <v>7877423169</v>
      </c>
      <c r="P72" s="61">
        <v>7877420210</v>
      </c>
      <c r="Q72" s="62" t="s">
        <v>486</v>
      </c>
      <c r="R72" s="63" t="s">
        <v>487</v>
      </c>
      <c r="S72" s="64">
        <f>I72</f>
        <v>12</v>
      </c>
      <c r="T72" s="1"/>
      <c r="U72" s="56" t="s">
        <v>488</v>
      </c>
      <c r="V72" s="56" t="s">
        <v>0</v>
      </c>
      <c r="W72" s="56" t="s">
        <v>483</v>
      </c>
      <c r="X72" s="57">
        <v>775</v>
      </c>
    </row>
    <row r="73" spans="1:24" s="66" customFormat="1" ht="22.5" x14ac:dyDescent="0.25">
      <c r="A73" s="55">
        <f>+A72+1</f>
        <v>2</v>
      </c>
      <c r="B73" s="56" t="s">
        <v>489</v>
      </c>
      <c r="C73" s="56" t="s">
        <v>225</v>
      </c>
      <c r="D73" s="56" t="s">
        <v>490</v>
      </c>
      <c r="E73" s="56" t="s">
        <v>34</v>
      </c>
      <c r="F73" s="56" t="s">
        <v>491</v>
      </c>
      <c r="G73" s="57">
        <v>738</v>
      </c>
      <c r="H73" s="58">
        <v>26</v>
      </c>
      <c r="I73" s="59">
        <v>750</v>
      </c>
      <c r="J73" s="58">
        <v>1560</v>
      </c>
      <c r="K73" s="56" t="s">
        <v>86</v>
      </c>
      <c r="L73" s="56" t="s">
        <v>1413</v>
      </c>
      <c r="M73" s="56" t="s">
        <v>1414</v>
      </c>
      <c r="N73" s="56" t="s">
        <v>53</v>
      </c>
      <c r="O73" s="60">
        <v>7878631000</v>
      </c>
      <c r="P73" s="61">
        <v>7878636559</v>
      </c>
      <c r="Q73" s="62" t="s">
        <v>492</v>
      </c>
      <c r="R73" s="63" t="s">
        <v>1412</v>
      </c>
      <c r="S73" s="477">
        <f>+I73+I74</f>
        <v>868</v>
      </c>
      <c r="T73" s="43"/>
      <c r="U73" s="56" t="s">
        <v>493</v>
      </c>
      <c r="V73" s="56" t="s">
        <v>34</v>
      </c>
      <c r="W73" s="56" t="s">
        <v>491</v>
      </c>
      <c r="X73" s="433">
        <v>7387001</v>
      </c>
    </row>
    <row r="74" spans="1:24" ht="22.5" x14ac:dyDescent="0.25">
      <c r="A74" s="55">
        <f>+A73+1</f>
        <v>3</v>
      </c>
      <c r="B74" s="56" t="s">
        <v>494</v>
      </c>
      <c r="C74" s="56" t="s">
        <v>25</v>
      </c>
      <c r="D74" s="56" t="s">
        <v>495</v>
      </c>
      <c r="E74" s="56" t="s">
        <v>496</v>
      </c>
      <c r="F74" s="56" t="s">
        <v>491</v>
      </c>
      <c r="G74" s="57">
        <v>740</v>
      </c>
      <c r="H74" s="58">
        <v>3</v>
      </c>
      <c r="I74" s="59">
        <v>118</v>
      </c>
      <c r="J74" s="58">
        <v>69</v>
      </c>
      <c r="K74" s="56" t="s">
        <v>86</v>
      </c>
      <c r="L74" s="56" t="s">
        <v>497</v>
      </c>
      <c r="M74" s="56" t="s">
        <v>498</v>
      </c>
      <c r="N74" s="56" t="s">
        <v>158</v>
      </c>
      <c r="O74" s="60">
        <v>7878606000</v>
      </c>
      <c r="P74" s="61">
        <v>7878605053</v>
      </c>
      <c r="Q74" s="62" t="s">
        <v>499</v>
      </c>
      <c r="R74" s="63" t="s">
        <v>500</v>
      </c>
      <c r="S74" s="478"/>
      <c r="T74" s="1"/>
      <c r="U74" s="56" t="s">
        <v>501</v>
      </c>
      <c r="V74" s="56" t="s">
        <v>496</v>
      </c>
      <c r="W74" s="56" t="s">
        <v>491</v>
      </c>
      <c r="X74" s="57">
        <v>740</v>
      </c>
    </row>
    <row r="75" spans="1:24" ht="22.5" x14ac:dyDescent="0.25">
      <c r="A75" s="55">
        <f>+A74+1</f>
        <v>4</v>
      </c>
      <c r="B75" s="56" t="s">
        <v>502</v>
      </c>
      <c r="C75" s="56" t="s">
        <v>25</v>
      </c>
      <c r="D75" s="56" t="s">
        <v>503</v>
      </c>
      <c r="E75" s="56"/>
      <c r="F75" s="56" t="s">
        <v>504</v>
      </c>
      <c r="G75" s="57">
        <v>791</v>
      </c>
      <c r="H75" s="58">
        <v>7</v>
      </c>
      <c r="I75" s="67">
        <v>104</v>
      </c>
      <c r="J75" s="58">
        <v>85</v>
      </c>
      <c r="K75" s="56" t="s">
        <v>29</v>
      </c>
      <c r="L75" s="56" t="s">
        <v>1399</v>
      </c>
      <c r="M75" s="56" t="s">
        <v>43</v>
      </c>
      <c r="N75" s="56" t="s">
        <v>53</v>
      </c>
      <c r="O75" s="60" t="s">
        <v>1526</v>
      </c>
      <c r="P75" s="61"/>
      <c r="Q75" s="62" t="s">
        <v>506</v>
      </c>
      <c r="R75" s="63" t="s">
        <v>1400</v>
      </c>
      <c r="S75" s="477">
        <f>+I75+I76</f>
        <v>211</v>
      </c>
      <c r="T75" s="1"/>
      <c r="U75" s="56" t="s">
        <v>1459</v>
      </c>
      <c r="V75" s="56"/>
      <c r="W75" s="56" t="s">
        <v>1460</v>
      </c>
      <c r="X75" s="57">
        <v>791</v>
      </c>
    </row>
    <row r="76" spans="1:24" ht="33.75" x14ac:dyDescent="0.25">
      <c r="A76" s="55">
        <f t="shared" ref="A76:A78" si="1">+A75+1</f>
        <v>5</v>
      </c>
      <c r="B76" s="56" t="s">
        <v>507</v>
      </c>
      <c r="C76" s="56" t="s">
        <v>225</v>
      </c>
      <c r="D76" s="56" t="s">
        <v>508</v>
      </c>
      <c r="E76" s="56" t="s">
        <v>509</v>
      </c>
      <c r="F76" s="56" t="s">
        <v>504</v>
      </c>
      <c r="G76" s="57">
        <v>791</v>
      </c>
      <c r="H76" s="58">
        <v>7</v>
      </c>
      <c r="I76" s="59">
        <v>107</v>
      </c>
      <c r="J76" s="58">
        <v>101</v>
      </c>
      <c r="K76" s="56" t="s">
        <v>50</v>
      </c>
      <c r="L76" s="56" t="s">
        <v>510</v>
      </c>
      <c r="M76" s="56" t="s">
        <v>511</v>
      </c>
      <c r="N76" s="56" t="s">
        <v>32</v>
      </c>
      <c r="O76" s="60" t="s">
        <v>1527</v>
      </c>
      <c r="P76" s="61" t="s">
        <v>34</v>
      </c>
      <c r="Q76" s="62" t="s">
        <v>513</v>
      </c>
      <c r="R76" s="63" t="s">
        <v>514</v>
      </c>
      <c r="S76" s="478"/>
      <c r="T76" s="1"/>
      <c r="U76" s="56" t="s">
        <v>1461</v>
      </c>
      <c r="V76" s="56" t="s">
        <v>1462</v>
      </c>
      <c r="W76" s="56" t="s">
        <v>1460</v>
      </c>
      <c r="X76" s="57">
        <v>791</v>
      </c>
    </row>
    <row r="77" spans="1:24" ht="22.5" x14ac:dyDescent="0.25">
      <c r="A77" s="55">
        <f t="shared" si="1"/>
        <v>6</v>
      </c>
      <c r="B77" s="56" t="s">
        <v>515</v>
      </c>
      <c r="C77" s="56" t="s">
        <v>137</v>
      </c>
      <c r="D77" s="56" t="s">
        <v>516</v>
      </c>
      <c r="E77" s="56" t="s">
        <v>34</v>
      </c>
      <c r="F77" s="56" t="s">
        <v>517</v>
      </c>
      <c r="G77" s="57">
        <v>773</v>
      </c>
      <c r="H77" s="58">
        <v>1</v>
      </c>
      <c r="I77" s="59">
        <v>17</v>
      </c>
      <c r="J77" s="58">
        <v>21</v>
      </c>
      <c r="K77" s="56" t="s">
        <v>518</v>
      </c>
      <c r="L77" s="56" t="s">
        <v>519</v>
      </c>
      <c r="M77" s="56" t="s">
        <v>520</v>
      </c>
      <c r="N77" s="56" t="s">
        <v>32</v>
      </c>
      <c r="O77" s="60">
        <v>7878891713</v>
      </c>
      <c r="P77" s="61">
        <v>7878894319</v>
      </c>
      <c r="Q77" s="62" t="s">
        <v>521</v>
      </c>
      <c r="R77" s="63" t="s">
        <v>522</v>
      </c>
      <c r="S77" s="477">
        <f>+I77+I78+I79</f>
        <v>38</v>
      </c>
      <c r="T77" s="1"/>
      <c r="U77" s="56" t="s">
        <v>523</v>
      </c>
      <c r="V77" s="56" t="s">
        <v>34</v>
      </c>
      <c r="W77" s="56" t="s">
        <v>517</v>
      </c>
      <c r="X77" s="57">
        <v>773</v>
      </c>
    </row>
    <row r="78" spans="1:24" ht="22.5" x14ac:dyDescent="0.25">
      <c r="A78" s="55">
        <f t="shared" si="1"/>
        <v>7</v>
      </c>
      <c r="B78" s="56" t="s">
        <v>524</v>
      </c>
      <c r="C78" s="56" t="s">
        <v>525</v>
      </c>
      <c r="D78" s="56" t="s">
        <v>526</v>
      </c>
      <c r="E78" s="56" t="s">
        <v>34</v>
      </c>
      <c r="F78" s="56" t="s">
        <v>517</v>
      </c>
      <c r="G78" s="57">
        <v>773</v>
      </c>
      <c r="H78" s="58">
        <v>1</v>
      </c>
      <c r="I78" s="59">
        <v>15</v>
      </c>
      <c r="J78" s="58">
        <v>4</v>
      </c>
      <c r="K78" s="56" t="s">
        <v>67</v>
      </c>
      <c r="L78" s="56" t="s">
        <v>527</v>
      </c>
      <c r="M78" s="56" t="s">
        <v>528</v>
      </c>
      <c r="N78" s="56" t="s">
        <v>63</v>
      </c>
      <c r="O78" s="60">
        <v>7878895555</v>
      </c>
      <c r="P78" s="61">
        <v>7878895152</v>
      </c>
      <c r="Q78" s="62" t="s">
        <v>529</v>
      </c>
      <c r="R78" s="63" t="s">
        <v>530</v>
      </c>
      <c r="S78" s="492"/>
      <c r="T78" s="1"/>
      <c r="U78" s="56" t="s">
        <v>531</v>
      </c>
      <c r="V78" s="56" t="s">
        <v>532</v>
      </c>
      <c r="W78" s="56" t="s">
        <v>517</v>
      </c>
      <c r="X78" s="57">
        <v>773</v>
      </c>
    </row>
    <row r="79" spans="1:24" s="66" customFormat="1" ht="22.5" x14ac:dyDescent="0.25">
      <c r="A79" s="55">
        <f>+A78+1</f>
        <v>8</v>
      </c>
      <c r="B79" s="56" t="s">
        <v>533</v>
      </c>
      <c r="C79" s="56" t="s">
        <v>418</v>
      </c>
      <c r="D79" s="56" t="s">
        <v>534</v>
      </c>
      <c r="E79" s="56" t="s">
        <v>535</v>
      </c>
      <c r="F79" s="56" t="s">
        <v>517</v>
      </c>
      <c r="G79" s="57">
        <v>773</v>
      </c>
      <c r="H79" s="58">
        <v>1</v>
      </c>
      <c r="I79" s="59">
        <v>6</v>
      </c>
      <c r="J79" s="58"/>
      <c r="K79" s="56" t="s">
        <v>278</v>
      </c>
      <c r="L79" s="56" t="s">
        <v>536</v>
      </c>
      <c r="M79" s="56" t="s">
        <v>537</v>
      </c>
      <c r="N79" s="56" t="s">
        <v>63</v>
      </c>
      <c r="O79" s="60" t="s">
        <v>1525</v>
      </c>
      <c r="P79" s="61"/>
      <c r="Q79" s="62" t="s">
        <v>539</v>
      </c>
      <c r="R79" s="63" t="s">
        <v>540</v>
      </c>
      <c r="S79" s="478"/>
      <c r="T79" s="43"/>
      <c r="U79" s="56" t="s">
        <v>1463</v>
      </c>
      <c r="V79" s="56"/>
      <c r="W79" s="56" t="s">
        <v>517</v>
      </c>
      <c r="X79" s="57">
        <v>773</v>
      </c>
    </row>
    <row r="80" spans="1:24" ht="22.5" x14ac:dyDescent="0.25">
      <c r="A80" s="55">
        <f t="shared" ref="A80:A95" si="2">+A79+1</f>
        <v>9</v>
      </c>
      <c r="B80" s="56" t="s">
        <v>541</v>
      </c>
      <c r="C80" s="56" t="s">
        <v>525</v>
      </c>
      <c r="D80" s="56" t="s">
        <v>542</v>
      </c>
      <c r="E80" s="56" t="s">
        <v>543</v>
      </c>
      <c r="F80" s="56" t="s">
        <v>544</v>
      </c>
      <c r="G80" s="57">
        <v>707</v>
      </c>
      <c r="H80" s="58">
        <v>4</v>
      </c>
      <c r="I80" s="59">
        <v>52</v>
      </c>
      <c r="J80" s="58">
        <v>35</v>
      </c>
      <c r="K80" s="56" t="s">
        <v>67</v>
      </c>
      <c r="L80" s="56" t="s">
        <v>313</v>
      </c>
      <c r="M80" s="56" t="s">
        <v>545</v>
      </c>
      <c r="N80" s="56" t="s">
        <v>63</v>
      </c>
      <c r="O80" s="60">
        <v>7878613330</v>
      </c>
      <c r="P80" s="61" t="s">
        <v>34</v>
      </c>
      <c r="Q80" s="62" t="s">
        <v>546</v>
      </c>
      <c r="R80" s="63" t="s">
        <v>547</v>
      </c>
      <c r="S80" s="319">
        <f>I80</f>
        <v>52</v>
      </c>
      <c r="T80" s="1"/>
      <c r="U80" s="56" t="s">
        <v>548</v>
      </c>
      <c r="V80" s="56" t="s">
        <v>34</v>
      </c>
      <c r="W80" s="56" t="s">
        <v>549</v>
      </c>
      <c r="X80" s="57">
        <v>767</v>
      </c>
    </row>
    <row r="81" spans="1:24" ht="30" x14ac:dyDescent="0.25">
      <c r="A81" s="55">
        <f t="shared" si="2"/>
        <v>10</v>
      </c>
      <c r="B81" s="56" t="s">
        <v>550</v>
      </c>
      <c r="C81" s="56" t="s">
        <v>197</v>
      </c>
      <c r="D81" s="56" t="s">
        <v>551</v>
      </c>
      <c r="E81" s="56" t="s">
        <v>552</v>
      </c>
      <c r="F81" s="56" t="s">
        <v>553</v>
      </c>
      <c r="G81" s="57">
        <v>719</v>
      </c>
      <c r="H81" s="58">
        <v>0</v>
      </c>
      <c r="I81" s="59">
        <v>3</v>
      </c>
      <c r="J81" s="58">
        <v>2</v>
      </c>
      <c r="K81" s="56" t="s">
        <v>278</v>
      </c>
      <c r="L81" s="56" t="s">
        <v>554</v>
      </c>
      <c r="M81" s="56" t="s">
        <v>555</v>
      </c>
      <c r="N81" s="56" t="s">
        <v>63</v>
      </c>
      <c r="O81" s="60" t="s">
        <v>556</v>
      </c>
      <c r="P81" s="61"/>
      <c r="Q81" s="62" t="s">
        <v>557</v>
      </c>
      <c r="R81" s="63" t="s">
        <v>558</v>
      </c>
      <c r="S81" s="319">
        <f>+I81</f>
        <v>3</v>
      </c>
      <c r="T81" s="43"/>
      <c r="U81" s="56" t="s">
        <v>1464</v>
      </c>
      <c r="V81" s="56"/>
      <c r="W81" s="56" t="s">
        <v>553</v>
      </c>
      <c r="X81" s="57">
        <v>718</v>
      </c>
    </row>
    <row r="82" spans="1:24" ht="22.5" x14ac:dyDescent="0.25">
      <c r="A82" s="55">
        <f t="shared" si="2"/>
        <v>11</v>
      </c>
      <c r="B82" s="56" t="s">
        <v>559</v>
      </c>
      <c r="C82" s="56" t="s">
        <v>25</v>
      </c>
      <c r="D82" s="56" t="s">
        <v>560</v>
      </c>
      <c r="E82" s="56" t="s">
        <v>561</v>
      </c>
      <c r="F82" s="56" t="s">
        <v>562</v>
      </c>
      <c r="G82" s="57">
        <v>745</v>
      </c>
      <c r="H82" s="58">
        <v>7</v>
      </c>
      <c r="I82" s="59">
        <v>139</v>
      </c>
      <c r="J82" s="58">
        <v>2</v>
      </c>
      <c r="K82" s="56" t="s">
        <v>86</v>
      </c>
      <c r="L82" s="56" t="s">
        <v>101</v>
      </c>
      <c r="M82" s="56" t="s">
        <v>94</v>
      </c>
      <c r="N82" s="56" t="s">
        <v>53</v>
      </c>
      <c r="O82" s="60">
        <v>7878098000</v>
      </c>
      <c r="P82" s="61">
        <v>7878098025</v>
      </c>
      <c r="Q82" s="62" t="s">
        <v>563</v>
      </c>
      <c r="R82" s="63" t="s">
        <v>564</v>
      </c>
      <c r="S82" s="477">
        <f>+I82+I83+I84+I85+I86+I87</f>
        <v>990</v>
      </c>
      <c r="T82" s="43"/>
      <c r="U82" s="56" t="s">
        <v>408</v>
      </c>
      <c r="V82" s="56" t="s">
        <v>34</v>
      </c>
      <c r="W82" s="56" t="s">
        <v>107</v>
      </c>
      <c r="X82" s="57">
        <v>936</v>
      </c>
    </row>
    <row r="83" spans="1:24" ht="78.75" x14ac:dyDescent="0.25">
      <c r="A83" s="55">
        <f t="shared" si="2"/>
        <v>12</v>
      </c>
      <c r="B83" s="56" t="s">
        <v>565</v>
      </c>
      <c r="C83" s="56" t="s">
        <v>197</v>
      </c>
      <c r="D83" s="56" t="s">
        <v>566</v>
      </c>
      <c r="E83" s="56" t="s">
        <v>567</v>
      </c>
      <c r="F83" s="56" t="s">
        <v>562</v>
      </c>
      <c r="G83" s="57">
        <v>745</v>
      </c>
      <c r="H83" s="58">
        <v>0</v>
      </c>
      <c r="I83" s="59">
        <v>3</v>
      </c>
      <c r="J83" s="58">
        <v>2</v>
      </c>
      <c r="K83" s="56" t="s">
        <v>568</v>
      </c>
      <c r="L83" s="56" t="s">
        <v>569</v>
      </c>
      <c r="M83" s="56" t="s">
        <v>570</v>
      </c>
      <c r="N83" s="56" t="s">
        <v>571</v>
      </c>
      <c r="O83" s="60">
        <v>7873786190</v>
      </c>
      <c r="P83" s="61" t="s">
        <v>34</v>
      </c>
      <c r="Q83" s="62" t="s">
        <v>572</v>
      </c>
      <c r="R83" s="63" t="s">
        <v>573</v>
      </c>
      <c r="S83" s="492"/>
      <c r="T83" s="1"/>
      <c r="U83" s="56" t="s">
        <v>566</v>
      </c>
      <c r="V83" s="56" t="s">
        <v>574</v>
      </c>
      <c r="W83" s="56" t="s">
        <v>562</v>
      </c>
      <c r="X83" s="57">
        <v>745</v>
      </c>
    </row>
    <row r="84" spans="1:24" ht="45" x14ac:dyDescent="0.25">
      <c r="A84" s="55">
        <f t="shared" si="2"/>
        <v>13</v>
      </c>
      <c r="B84" s="56" t="s">
        <v>575</v>
      </c>
      <c r="C84" s="56" t="s">
        <v>197</v>
      </c>
      <c r="D84" s="56" t="s">
        <v>576</v>
      </c>
      <c r="E84" s="56" t="s">
        <v>577</v>
      </c>
      <c r="F84" s="56" t="s">
        <v>562</v>
      </c>
      <c r="G84" s="57">
        <v>745</v>
      </c>
      <c r="H84" s="58">
        <v>0</v>
      </c>
      <c r="I84" s="59">
        <v>4</v>
      </c>
      <c r="J84" s="58">
        <v>5</v>
      </c>
      <c r="K84" s="56" t="s">
        <v>578</v>
      </c>
      <c r="L84" s="56" t="s">
        <v>579</v>
      </c>
      <c r="M84" s="56" t="s">
        <v>580</v>
      </c>
      <c r="N84" s="56" t="s">
        <v>571</v>
      </c>
      <c r="O84" s="60" t="s">
        <v>1524</v>
      </c>
      <c r="P84" s="61" t="s">
        <v>34</v>
      </c>
      <c r="Q84" s="62" t="s">
        <v>581</v>
      </c>
      <c r="R84" s="63" t="s">
        <v>582</v>
      </c>
      <c r="S84" s="492"/>
      <c r="T84" s="1"/>
      <c r="U84" s="56" t="s">
        <v>583</v>
      </c>
      <c r="V84" s="56" t="s">
        <v>577</v>
      </c>
      <c r="W84" s="56" t="s">
        <v>562</v>
      </c>
      <c r="X84" s="57">
        <v>745</v>
      </c>
    </row>
    <row r="85" spans="1:24" ht="33.75" x14ac:dyDescent="0.25">
      <c r="A85" s="55">
        <f t="shared" si="2"/>
        <v>14</v>
      </c>
      <c r="B85" s="56" t="s">
        <v>584</v>
      </c>
      <c r="C85" s="56" t="s">
        <v>225</v>
      </c>
      <c r="D85" s="56" t="s">
        <v>585</v>
      </c>
      <c r="E85" s="56" t="s">
        <v>34</v>
      </c>
      <c r="F85" s="56" t="s">
        <v>562</v>
      </c>
      <c r="G85" s="57">
        <v>745</v>
      </c>
      <c r="H85" s="58">
        <v>9</v>
      </c>
      <c r="I85" s="59">
        <v>400</v>
      </c>
      <c r="J85" s="58">
        <v>603</v>
      </c>
      <c r="K85" s="56" t="s">
        <v>86</v>
      </c>
      <c r="L85" s="56" t="s">
        <v>586</v>
      </c>
      <c r="M85" s="56" t="s">
        <v>587</v>
      </c>
      <c r="N85" s="56" t="s">
        <v>53</v>
      </c>
      <c r="O85" s="60">
        <v>7878886000</v>
      </c>
      <c r="P85" s="61">
        <v>7878886235</v>
      </c>
      <c r="Q85" s="62" t="s">
        <v>588</v>
      </c>
      <c r="R85" s="63" t="s">
        <v>589</v>
      </c>
      <c r="S85" s="492"/>
      <c r="T85" s="1"/>
      <c r="U85" s="56" t="s">
        <v>590</v>
      </c>
      <c r="V85" s="56" t="s">
        <v>34</v>
      </c>
      <c r="W85" s="56" t="s">
        <v>562</v>
      </c>
      <c r="X85" s="57">
        <v>745</v>
      </c>
    </row>
    <row r="86" spans="1:24" ht="22.5" x14ac:dyDescent="0.25">
      <c r="A86" s="55">
        <f t="shared" si="2"/>
        <v>15</v>
      </c>
      <c r="B86" s="56" t="s">
        <v>591</v>
      </c>
      <c r="C86" s="56" t="s">
        <v>592</v>
      </c>
      <c r="D86" s="56" t="s">
        <v>585</v>
      </c>
      <c r="E86" s="56" t="s">
        <v>593</v>
      </c>
      <c r="F86" s="56" t="s">
        <v>594</v>
      </c>
      <c r="G86" s="57">
        <v>745</v>
      </c>
      <c r="H86" s="58">
        <v>18</v>
      </c>
      <c r="I86" s="59">
        <v>132</v>
      </c>
      <c r="J86" s="58">
        <v>37</v>
      </c>
      <c r="K86" s="56" t="s">
        <v>595</v>
      </c>
      <c r="L86" s="56" t="s">
        <v>596</v>
      </c>
      <c r="M86" s="56" t="s">
        <v>597</v>
      </c>
      <c r="N86" s="56" t="s">
        <v>53</v>
      </c>
      <c r="O86" s="60" t="s">
        <v>1519</v>
      </c>
      <c r="P86" s="61"/>
      <c r="Q86" s="62" t="s">
        <v>598</v>
      </c>
      <c r="R86" s="63" t="s">
        <v>1489</v>
      </c>
      <c r="S86" s="492"/>
      <c r="T86" s="1"/>
      <c r="U86" s="56" t="s">
        <v>1490</v>
      </c>
      <c r="V86" s="56"/>
      <c r="W86" s="56" t="s">
        <v>562</v>
      </c>
      <c r="X86" s="57">
        <v>745</v>
      </c>
    </row>
    <row r="87" spans="1:24" ht="22.5" x14ac:dyDescent="0.25">
      <c r="A87" s="55">
        <f t="shared" si="2"/>
        <v>16</v>
      </c>
      <c r="B87" s="56" t="s">
        <v>599</v>
      </c>
      <c r="C87" s="56" t="s">
        <v>225</v>
      </c>
      <c r="D87" s="56" t="s">
        <v>600</v>
      </c>
      <c r="E87" s="56" t="s">
        <v>601</v>
      </c>
      <c r="F87" s="56" t="s">
        <v>594</v>
      </c>
      <c r="G87" s="57">
        <v>745</v>
      </c>
      <c r="H87" s="58">
        <v>5</v>
      </c>
      <c r="I87" s="59">
        <v>312</v>
      </c>
      <c r="J87" s="58">
        <v>280</v>
      </c>
      <c r="K87" s="56" t="s">
        <v>50</v>
      </c>
      <c r="L87" s="56" t="s">
        <v>602</v>
      </c>
      <c r="M87" s="56" t="s">
        <v>603</v>
      </c>
      <c r="N87" s="56" t="s">
        <v>53</v>
      </c>
      <c r="O87" s="60" t="s">
        <v>1520</v>
      </c>
      <c r="P87" s="61"/>
      <c r="Q87" s="62" t="s">
        <v>605</v>
      </c>
      <c r="R87" s="63" t="s">
        <v>606</v>
      </c>
      <c r="S87" s="478"/>
      <c r="T87" s="1"/>
      <c r="U87" s="56" t="s">
        <v>1465</v>
      </c>
      <c r="V87" s="56"/>
      <c r="W87" s="56" t="s">
        <v>562</v>
      </c>
      <c r="X87" s="57">
        <v>745</v>
      </c>
    </row>
    <row r="88" spans="1:24" ht="33.75" x14ac:dyDescent="0.25">
      <c r="A88" s="55">
        <f t="shared" si="2"/>
        <v>17</v>
      </c>
      <c r="B88" s="56" t="s">
        <v>607</v>
      </c>
      <c r="C88" s="56" t="s">
        <v>137</v>
      </c>
      <c r="D88" s="56" t="s">
        <v>608</v>
      </c>
      <c r="E88" s="56"/>
      <c r="F88" s="56" t="s">
        <v>609</v>
      </c>
      <c r="G88" s="57">
        <v>765</v>
      </c>
      <c r="H88" s="58">
        <v>1</v>
      </c>
      <c r="I88" s="59">
        <v>9</v>
      </c>
      <c r="J88" s="58">
        <v>4</v>
      </c>
      <c r="K88" s="56" t="s">
        <v>86</v>
      </c>
      <c r="L88" s="56" t="s">
        <v>156</v>
      </c>
      <c r="M88" s="56" t="s">
        <v>610</v>
      </c>
      <c r="N88" s="56" t="s">
        <v>158</v>
      </c>
      <c r="O88" s="60" t="s">
        <v>1521</v>
      </c>
      <c r="P88" s="61"/>
      <c r="Q88" s="62" t="s">
        <v>612</v>
      </c>
      <c r="R88" s="63" t="s">
        <v>613</v>
      </c>
      <c r="S88" s="477">
        <f>+I88+I89+I90+I91+I92+I93</f>
        <v>79</v>
      </c>
      <c r="T88" s="1"/>
      <c r="U88" s="56" t="s">
        <v>1466</v>
      </c>
      <c r="V88" s="56"/>
      <c r="W88" s="56" t="s">
        <v>609</v>
      </c>
      <c r="X88" s="57">
        <v>765</v>
      </c>
    </row>
    <row r="89" spans="1:24" ht="22.5" x14ac:dyDescent="0.25">
      <c r="A89" s="55">
        <f t="shared" si="2"/>
        <v>18</v>
      </c>
      <c r="B89" s="56" t="s">
        <v>614</v>
      </c>
      <c r="C89" s="56" t="s">
        <v>137</v>
      </c>
      <c r="D89" s="56" t="s">
        <v>615</v>
      </c>
      <c r="E89" s="56" t="s">
        <v>616</v>
      </c>
      <c r="F89" s="56" t="s">
        <v>609</v>
      </c>
      <c r="G89" s="57">
        <v>765</v>
      </c>
      <c r="H89" s="58">
        <v>2</v>
      </c>
      <c r="I89" s="59">
        <v>16</v>
      </c>
      <c r="J89" s="58">
        <v>14</v>
      </c>
      <c r="K89" s="56" t="s">
        <v>86</v>
      </c>
      <c r="L89" s="56" t="s">
        <v>617</v>
      </c>
      <c r="M89" s="56" t="s">
        <v>618</v>
      </c>
      <c r="N89" s="56" t="s">
        <v>158</v>
      </c>
      <c r="O89" s="60">
        <v>7877418525</v>
      </c>
      <c r="P89" s="61">
        <v>7877413215</v>
      </c>
      <c r="Q89" s="62" t="s">
        <v>619</v>
      </c>
      <c r="R89" s="63" t="s">
        <v>620</v>
      </c>
      <c r="S89" s="492"/>
      <c r="T89" s="1"/>
      <c r="U89" s="56" t="s">
        <v>621</v>
      </c>
      <c r="V89" s="56" t="s">
        <v>34</v>
      </c>
      <c r="W89" s="56" t="s">
        <v>609</v>
      </c>
      <c r="X89" s="57">
        <v>765</v>
      </c>
    </row>
    <row r="90" spans="1:24" ht="22.5" x14ac:dyDescent="0.25">
      <c r="A90" s="55">
        <f t="shared" si="2"/>
        <v>19</v>
      </c>
      <c r="B90" s="56" t="s">
        <v>622</v>
      </c>
      <c r="C90" s="56" t="s">
        <v>137</v>
      </c>
      <c r="D90" s="56" t="s">
        <v>623</v>
      </c>
      <c r="E90" s="56" t="s">
        <v>34</v>
      </c>
      <c r="F90" s="56" t="s">
        <v>609</v>
      </c>
      <c r="G90" s="57">
        <v>765</v>
      </c>
      <c r="H90" s="58">
        <v>1</v>
      </c>
      <c r="I90" s="59">
        <v>19</v>
      </c>
      <c r="J90" s="58">
        <v>8</v>
      </c>
      <c r="K90" s="56" t="s">
        <v>86</v>
      </c>
      <c r="L90" s="56" t="s">
        <v>624</v>
      </c>
      <c r="M90" s="56" t="s">
        <v>625</v>
      </c>
      <c r="N90" s="56" t="s">
        <v>53</v>
      </c>
      <c r="O90" s="60" t="s">
        <v>1522</v>
      </c>
      <c r="P90" s="61">
        <v>7877412797</v>
      </c>
      <c r="Q90" s="62" t="s">
        <v>627</v>
      </c>
      <c r="R90" s="63" t="s">
        <v>1562</v>
      </c>
      <c r="S90" s="492"/>
      <c r="T90" s="1"/>
      <c r="U90" s="56" t="s">
        <v>628</v>
      </c>
      <c r="V90" s="56" t="s">
        <v>34</v>
      </c>
      <c r="W90" s="56" t="s">
        <v>609</v>
      </c>
      <c r="X90" s="433">
        <v>7656733</v>
      </c>
    </row>
    <row r="91" spans="1:24" ht="22.5" x14ac:dyDescent="0.25">
      <c r="A91" s="55">
        <f>+A90+1</f>
        <v>20</v>
      </c>
      <c r="B91" s="56" t="s">
        <v>629</v>
      </c>
      <c r="C91" s="56" t="s">
        <v>137</v>
      </c>
      <c r="D91" s="56" t="s">
        <v>630</v>
      </c>
      <c r="E91" s="56" t="s">
        <v>631</v>
      </c>
      <c r="F91" s="56" t="s">
        <v>609</v>
      </c>
      <c r="G91" s="57">
        <v>765</v>
      </c>
      <c r="H91" s="58">
        <v>1</v>
      </c>
      <c r="I91" s="59">
        <v>13</v>
      </c>
      <c r="J91" s="58">
        <v>5</v>
      </c>
      <c r="K91" s="56" t="s">
        <v>632</v>
      </c>
      <c r="L91" s="56" t="s">
        <v>633</v>
      </c>
      <c r="M91" s="56" t="s">
        <v>634</v>
      </c>
      <c r="N91" s="56" t="s">
        <v>53</v>
      </c>
      <c r="O91" s="60" t="s">
        <v>1523</v>
      </c>
      <c r="P91" s="61">
        <v>7877410663</v>
      </c>
      <c r="Q91" s="62" t="s">
        <v>635</v>
      </c>
      <c r="R91" s="63" t="s">
        <v>636</v>
      </c>
      <c r="S91" s="492"/>
      <c r="T91" s="1"/>
      <c r="U91" s="56" t="s">
        <v>630</v>
      </c>
      <c r="V91" s="56" t="s">
        <v>631</v>
      </c>
      <c r="W91" s="56" t="s">
        <v>609</v>
      </c>
      <c r="X91" s="57">
        <v>765</v>
      </c>
    </row>
    <row r="92" spans="1:24" x14ac:dyDescent="0.25">
      <c r="A92" s="55">
        <f>+A91+1</f>
        <v>21</v>
      </c>
      <c r="B92" s="56" t="s">
        <v>637</v>
      </c>
      <c r="C92" s="56" t="s">
        <v>137</v>
      </c>
      <c r="D92" s="56" t="s">
        <v>638</v>
      </c>
      <c r="E92" s="56" t="s">
        <v>639</v>
      </c>
      <c r="F92" s="56" t="s">
        <v>609</v>
      </c>
      <c r="G92" s="57">
        <v>765</v>
      </c>
      <c r="H92" s="58">
        <v>1</v>
      </c>
      <c r="I92" s="59">
        <v>15</v>
      </c>
      <c r="J92" s="58">
        <v>6</v>
      </c>
      <c r="K92" s="56" t="s">
        <v>632</v>
      </c>
      <c r="L92" s="56" t="s">
        <v>640</v>
      </c>
      <c r="M92" s="56" t="s">
        <v>641</v>
      </c>
      <c r="N92" s="56" t="s">
        <v>158</v>
      </c>
      <c r="O92" s="60">
        <v>7877414661</v>
      </c>
      <c r="P92" s="61">
        <v>7877412978</v>
      </c>
      <c r="Q92" s="62" t="s">
        <v>642</v>
      </c>
      <c r="R92" s="63" t="s">
        <v>643</v>
      </c>
      <c r="S92" s="492"/>
      <c r="T92" s="1"/>
      <c r="U92" s="56" t="s">
        <v>644</v>
      </c>
      <c r="V92" s="56" t="s">
        <v>34</v>
      </c>
      <c r="W92" s="56" t="s">
        <v>609</v>
      </c>
      <c r="X92" s="57">
        <v>765</v>
      </c>
    </row>
    <row r="93" spans="1:24" ht="22.5" x14ac:dyDescent="0.25">
      <c r="A93" s="55">
        <f t="shared" si="2"/>
        <v>22</v>
      </c>
      <c r="B93" s="56" t="s">
        <v>645</v>
      </c>
      <c r="C93" s="56" t="s">
        <v>137</v>
      </c>
      <c r="D93" s="56" t="s">
        <v>646</v>
      </c>
      <c r="E93" s="56" t="s">
        <v>631</v>
      </c>
      <c r="F93" s="56" t="s">
        <v>609</v>
      </c>
      <c r="G93" s="57">
        <v>765</v>
      </c>
      <c r="H93" s="58">
        <v>1</v>
      </c>
      <c r="I93" s="59">
        <v>7</v>
      </c>
      <c r="J93" s="58">
        <v>4</v>
      </c>
      <c r="K93" s="56" t="s">
        <v>632</v>
      </c>
      <c r="L93" s="56" t="s">
        <v>647</v>
      </c>
      <c r="M93" s="56" t="s">
        <v>648</v>
      </c>
      <c r="N93" s="56" t="s">
        <v>571</v>
      </c>
      <c r="O93" s="60" t="s">
        <v>1518</v>
      </c>
      <c r="P93" s="61" t="s">
        <v>34</v>
      </c>
      <c r="Q93" s="62" t="s">
        <v>649</v>
      </c>
      <c r="R93" s="63" t="s">
        <v>650</v>
      </c>
      <c r="S93" s="478"/>
      <c r="T93" s="1"/>
      <c r="U93" s="56" t="s">
        <v>646</v>
      </c>
      <c r="V93" s="56" t="s">
        <v>631</v>
      </c>
      <c r="W93" s="56" t="s">
        <v>609</v>
      </c>
      <c r="X93" s="57">
        <v>765</v>
      </c>
    </row>
    <row r="94" spans="1:24" ht="22.5" x14ac:dyDescent="0.25">
      <c r="A94" s="55">
        <f t="shared" si="2"/>
        <v>23</v>
      </c>
      <c r="B94" s="56" t="s">
        <v>651</v>
      </c>
      <c r="C94" s="56" t="s">
        <v>25</v>
      </c>
      <c r="D94" s="56" t="s">
        <v>652</v>
      </c>
      <c r="E94" s="56" t="s">
        <v>653</v>
      </c>
      <c r="F94" s="56" t="s">
        <v>549</v>
      </c>
      <c r="G94" s="57">
        <v>767</v>
      </c>
      <c r="H94" s="58">
        <v>2</v>
      </c>
      <c r="I94" s="59">
        <v>26</v>
      </c>
      <c r="J94" s="58">
        <v>36</v>
      </c>
      <c r="K94" s="56" t="s">
        <v>278</v>
      </c>
      <c r="L94" s="56" t="s">
        <v>654</v>
      </c>
      <c r="M94" s="56" t="s">
        <v>545</v>
      </c>
      <c r="N94" s="56" t="s">
        <v>63</v>
      </c>
      <c r="O94" s="60" t="s">
        <v>655</v>
      </c>
      <c r="P94" s="61"/>
      <c r="Q94" s="62" t="s">
        <v>546</v>
      </c>
      <c r="R94" s="63" t="s">
        <v>547</v>
      </c>
      <c r="S94" s="477">
        <f>SUM(I94:I95)</f>
        <v>60</v>
      </c>
      <c r="T94" s="1"/>
      <c r="U94" s="56" t="s">
        <v>656</v>
      </c>
      <c r="V94" s="56"/>
      <c r="W94" s="56" t="s">
        <v>549</v>
      </c>
      <c r="X94" s="57">
        <v>767</v>
      </c>
    </row>
    <row r="95" spans="1:24" ht="23.25" thickBot="1" x14ac:dyDescent="0.3">
      <c r="A95" s="55">
        <f t="shared" si="2"/>
        <v>24</v>
      </c>
      <c r="B95" s="56" t="s">
        <v>657</v>
      </c>
      <c r="C95" s="56" t="s">
        <v>525</v>
      </c>
      <c r="D95" s="56" t="s">
        <v>658</v>
      </c>
      <c r="E95" s="56" t="s">
        <v>659</v>
      </c>
      <c r="F95" s="56" t="s">
        <v>549</v>
      </c>
      <c r="G95" s="57">
        <v>767</v>
      </c>
      <c r="H95" s="58">
        <v>2</v>
      </c>
      <c r="I95" s="69">
        <v>34</v>
      </c>
      <c r="J95" s="58">
        <v>22</v>
      </c>
      <c r="K95" s="56" t="s">
        <v>67</v>
      </c>
      <c r="L95" s="56" t="s">
        <v>313</v>
      </c>
      <c r="M95" s="56" t="s">
        <v>545</v>
      </c>
      <c r="N95" s="56" t="s">
        <v>63</v>
      </c>
      <c r="O95" s="60">
        <v>7878934423</v>
      </c>
      <c r="P95" s="61">
        <v>7878930291</v>
      </c>
      <c r="Q95" s="62" t="s">
        <v>546</v>
      </c>
      <c r="R95" s="63" t="s">
        <v>547</v>
      </c>
      <c r="S95" s="478"/>
      <c r="T95" s="1"/>
      <c r="U95" s="56" t="s">
        <v>656</v>
      </c>
      <c r="V95" s="56" t="s">
        <v>34</v>
      </c>
      <c r="W95" s="56" t="s">
        <v>549</v>
      </c>
      <c r="X95" s="57">
        <v>767</v>
      </c>
    </row>
    <row r="96" spans="1:24" ht="15.75" thickBot="1" x14ac:dyDescent="0.3">
      <c r="A96" s="70"/>
      <c r="B96" s="71"/>
      <c r="C96" s="71"/>
      <c r="D96" s="71"/>
      <c r="E96" s="71"/>
      <c r="F96" s="71"/>
      <c r="G96" s="71"/>
      <c r="H96" s="72"/>
      <c r="I96" s="73">
        <f>SUM(I72:I95)</f>
        <v>2313</v>
      </c>
      <c r="J96" s="74"/>
      <c r="K96" s="71"/>
      <c r="L96" s="71"/>
      <c r="M96" s="71"/>
      <c r="N96" s="71"/>
      <c r="O96" s="71"/>
      <c r="P96" s="75"/>
      <c r="Q96" s="71"/>
      <c r="R96" s="71" t="s">
        <v>113</v>
      </c>
      <c r="S96" s="71"/>
      <c r="T96" s="1"/>
      <c r="U96" s="71"/>
      <c r="V96" s="71"/>
      <c r="W96" s="71"/>
      <c r="X96" s="71"/>
    </row>
    <row r="97" spans="1:24" ht="15.75" thickBot="1" x14ac:dyDescent="0.3">
      <c r="A97" s="76">
        <v>11</v>
      </c>
      <c r="B97" s="511" t="s">
        <v>660</v>
      </c>
      <c r="C97" s="511"/>
      <c r="D97" s="511"/>
      <c r="E97" s="511"/>
      <c r="F97" s="511"/>
      <c r="G97" s="511"/>
      <c r="H97" s="511"/>
      <c r="I97" s="511"/>
      <c r="J97" s="511"/>
      <c r="K97" s="511"/>
      <c r="L97" s="511"/>
      <c r="M97" s="511"/>
      <c r="N97" s="511"/>
      <c r="O97" s="511"/>
      <c r="P97" s="511"/>
      <c r="Q97" s="511"/>
      <c r="R97" s="511"/>
      <c r="S97" s="512"/>
      <c r="T97" s="77"/>
      <c r="U97" s="78"/>
      <c r="V97" s="79"/>
      <c r="W97" s="79"/>
      <c r="X97" s="80"/>
    </row>
    <row r="98" spans="1:24" ht="79.5" thickBot="1" x14ac:dyDescent="0.3">
      <c r="A98" s="81">
        <v>1</v>
      </c>
      <c r="B98" s="82" t="s">
        <v>661</v>
      </c>
      <c r="C98" s="82" t="s">
        <v>66</v>
      </c>
      <c r="D98" s="82" t="s">
        <v>662</v>
      </c>
      <c r="E98" s="82" t="s">
        <v>34</v>
      </c>
      <c r="F98" s="82" t="s">
        <v>663</v>
      </c>
      <c r="G98" s="83">
        <v>646</v>
      </c>
      <c r="H98" s="84">
        <v>0</v>
      </c>
      <c r="I98" s="85">
        <v>104</v>
      </c>
      <c r="J98" s="84">
        <v>48</v>
      </c>
      <c r="K98" s="82" t="s">
        <v>86</v>
      </c>
      <c r="L98" s="82" t="s">
        <v>664</v>
      </c>
      <c r="M98" s="82" t="s">
        <v>665</v>
      </c>
      <c r="N98" s="82" t="s">
        <v>103</v>
      </c>
      <c r="O98" s="86">
        <v>7876260700</v>
      </c>
      <c r="P98" s="87">
        <v>7872782611</v>
      </c>
      <c r="Q98" s="88" t="s">
        <v>666</v>
      </c>
      <c r="R98" s="88" t="s">
        <v>667</v>
      </c>
      <c r="S98" s="513">
        <f>SUM(I98:I102)</f>
        <v>585</v>
      </c>
      <c r="T98" s="1"/>
      <c r="U98" s="89" t="s">
        <v>662</v>
      </c>
      <c r="V98" s="89" t="s">
        <v>34</v>
      </c>
      <c r="W98" s="89" t="s">
        <v>663</v>
      </c>
      <c r="X98" s="90">
        <v>646</v>
      </c>
    </row>
    <row r="99" spans="1:24" ht="34.5" thickBot="1" x14ac:dyDescent="0.3">
      <c r="A99" s="81">
        <f>+A98+1</f>
        <v>2</v>
      </c>
      <c r="B99" s="82" t="s">
        <v>668</v>
      </c>
      <c r="C99" s="82" t="s">
        <v>225</v>
      </c>
      <c r="D99" s="82" t="s">
        <v>669</v>
      </c>
      <c r="E99" s="82" t="s">
        <v>34</v>
      </c>
      <c r="F99" s="82" t="s">
        <v>663</v>
      </c>
      <c r="G99" s="327">
        <v>6462000</v>
      </c>
      <c r="H99" s="84">
        <v>7</v>
      </c>
      <c r="I99" s="92">
        <v>130</v>
      </c>
      <c r="J99" s="84">
        <v>2</v>
      </c>
      <c r="K99" s="82" t="s">
        <v>67</v>
      </c>
      <c r="L99" s="82" t="s">
        <v>1416</v>
      </c>
      <c r="M99" s="82" t="s">
        <v>1417</v>
      </c>
      <c r="N99" s="82" t="s">
        <v>53</v>
      </c>
      <c r="O99" s="86">
        <v>7872787200</v>
      </c>
      <c r="P99" s="87" t="s">
        <v>34</v>
      </c>
      <c r="Q99" s="88" t="s">
        <v>670</v>
      </c>
      <c r="R99" s="88" t="s">
        <v>1415</v>
      </c>
      <c r="S99" s="514"/>
      <c r="T99" s="1"/>
      <c r="U99" s="89" t="s">
        <v>669</v>
      </c>
      <c r="V99" s="89" t="s">
        <v>34</v>
      </c>
      <c r="W99" s="89" t="s">
        <v>663</v>
      </c>
      <c r="X99" s="434">
        <v>6462000</v>
      </c>
    </row>
    <row r="100" spans="1:24" ht="45.75" thickBot="1" x14ac:dyDescent="0.3">
      <c r="A100" s="81">
        <f t="shared" ref="A100:A108" si="3">+A99+1</f>
        <v>3</v>
      </c>
      <c r="B100" s="82" t="s">
        <v>671</v>
      </c>
      <c r="C100" s="82" t="s">
        <v>66</v>
      </c>
      <c r="D100" s="82" t="s">
        <v>672</v>
      </c>
      <c r="E100" s="82" t="s">
        <v>673</v>
      </c>
      <c r="F100" s="82" t="s">
        <v>663</v>
      </c>
      <c r="G100" s="83">
        <v>646</v>
      </c>
      <c r="H100" s="84">
        <v>1</v>
      </c>
      <c r="I100" s="94">
        <v>15</v>
      </c>
      <c r="J100" s="84">
        <v>4</v>
      </c>
      <c r="K100" s="82" t="s">
        <v>86</v>
      </c>
      <c r="L100" s="82" t="s">
        <v>51</v>
      </c>
      <c r="M100" s="82" t="s">
        <v>674</v>
      </c>
      <c r="N100" s="82" t="s">
        <v>53</v>
      </c>
      <c r="O100" s="86">
        <v>7876261008</v>
      </c>
      <c r="P100" s="87" t="s">
        <v>34</v>
      </c>
      <c r="Q100" s="88" t="s">
        <v>675</v>
      </c>
      <c r="R100" s="88" t="s">
        <v>676</v>
      </c>
      <c r="S100" s="514"/>
      <c r="T100" s="1"/>
      <c r="U100" s="89" t="s">
        <v>677</v>
      </c>
      <c r="V100" s="89" t="s">
        <v>34</v>
      </c>
      <c r="W100" s="89" t="s">
        <v>663</v>
      </c>
      <c r="X100" s="90">
        <v>646</v>
      </c>
    </row>
    <row r="101" spans="1:24" ht="34.5" thickBot="1" x14ac:dyDescent="0.3">
      <c r="A101" s="81">
        <f t="shared" si="3"/>
        <v>4</v>
      </c>
      <c r="B101" s="82" t="s">
        <v>678</v>
      </c>
      <c r="C101" s="82" t="s">
        <v>25</v>
      </c>
      <c r="D101" s="82" t="s">
        <v>679</v>
      </c>
      <c r="E101" s="82" t="s">
        <v>680</v>
      </c>
      <c r="F101" s="82" t="s">
        <v>663</v>
      </c>
      <c r="G101" s="83">
        <v>646</v>
      </c>
      <c r="H101" s="84">
        <v>16</v>
      </c>
      <c r="I101" s="94">
        <v>174</v>
      </c>
      <c r="J101" s="84">
        <v>145</v>
      </c>
      <c r="K101" s="82" t="s">
        <v>29</v>
      </c>
      <c r="L101" s="82" t="s">
        <v>681</v>
      </c>
      <c r="M101" s="82" t="s">
        <v>682</v>
      </c>
      <c r="N101" s="82" t="s">
        <v>53</v>
      </c>
      <c r="O101" s="86">
        <v>7877966125</v>
      </c>
      <c r="P101" s="87">
        <v>7877966145</v>
      </c>
      <c r="Q101" s="88" t="s">
        <v>683</v>
      </c>
      <c r="R101" s="88" t="s">
        <v>684</v>
      </c>
      <c r="S101" s="514"/>
      <c r="T101" s="1"/>
      <c r="U101" s="89" t="s">
        <v>679</v>
      </c>
      <c r="V101" s="89" t="s">
        <v>680</v>
      </c>
      <c r="W101" s="89" t="s">
        <v>663</v>
      </c>
      <c r="X101" s="90">
        <v>646</v>
      </c>
    </row>
    <row r="102" spans="1:24" ht="34.5" thickBot="1" x14ac:dyDescent="0.3">
      <c r="A102" s="81">
        <f t="shared" si="3"/>
        <v>5</v>
      </c>
      <c r="B102" s="82" t="s">
        <v>685</v>
      </c>
      <c r="C102" s="82" t="s">
        <v>592</v>
      </c>
      <c r="D102" s="82" t="s">
        <v>686</v>
      </c>
      <c r="E102" s="82" t="s">
        <v>687</v>
      </c>
      <c r="F102" s="82" t="s">
        <v>663</v>
      </c>
      <c r="G102" s="83">
        <v>646</v>
      </c>
      <c r="H102" s="84">
        <v>6</v>
      </c>
      <c r="I102" s="92">
        <v>162</v>
      </c>
      <c r="J102" s="84">
        <v>65</v>
      </c>
      <c r="K102" s="82" t="s">
        <v>86</v>
      </c>
      <c r="L102" s="82" t="s">
        <v>688</v>
      </c>
      <c r="M102" s="82" t="s">
        <v>689</v>
      </c>
      <c r="N102" s="82" t="s">
        <v>690</v>
      </c>
      <c r="O102" s="86">
        <v>7877963000</v>
      </c>
      <c r="P102" s="87">
        <v>7877962270</v>
      </c>
      <c r="Q102" s="88" t="s">
        <v>691</v>
      </c>
      <c r="R102" s="88" t="s">
        <v>692</v>
      </c>
      <c r="S102" s="515"/>
      <c r="T102" s="1"/>
      <c r="U102" s="89" t="s">
        <v>693</v>
      </c>
      <c r="V102" s="89" t="s">
        <v>0</v>
      </c>
      <c r="W102" s="89" t="s">
        <v>663</v>
      </c>
      <c r="X102" s="90">
        <v>646</v>
      </c>
    </row>
    <row r="103" spans="1:24" ht="23.25" thickBot="1" x14ac:dyDescent="0.3">
      <c r="A103" s="81">
        <f t="shared" si="3"/>
        <v>6</v>
      </c>
      <c r="B103" s="82" t="s">
        <v>694</v>
      </c>
      <c r="C103" s="82" t="s">
        <v>525</v>
      </c>
      <c r="D103" s="82" t="s">
        <v>695</v>
      </c>
      <c r="E103" s="82" t="s">
        <v>696</v>
      </c>
      <c r="F103" s="82" t="s">
        <v>697</v>
      </c>
      <c r="G103" s="327">
        <v>6592814</v>
      </c>
      <c r="H103" s="84">
        <v>1</v>
      </c>
      <c r="I103" s="94">
        <v>49</v>
      </c>
      <c r="J103" s="84">
        <v>13</v>
      </c>
      <c r="K103" s="82" t="s">
        <v>67</v>
      </c>
      <c r="L103" s="82" t="s">
        <v>698</v>
      </c>
      <c r="M103" s="82" t="s">
        <v>240</v>
      </c>
      <c r="N103" s="82" t="s">
        <v>63</v>
      </c>
      <c r="O103" s="86">
        <v>7878981000</v>
      </c>
      <c r="P103" s="87">
        <v>7878987738</v>
      </c>
      <c r="Q103" s="88" t="s">
        <v>699</v>
      </c>
      <c r="R103" s="330" t="s">
        <v>700</v>
      </c>
      <c r="S103" s="516">
        <f>SUM(I103:I104)</f>
        <v>73</v>
      </c>
      <c r="T103" s="1"/>
      <c r="U103" s="89" t="s">
        <v>701</v>
      </c>
      <c r="V103" s="89" t="s">
        <v>696</v>
      </c>
      <c r="W103" s="89" t="s">
        <v>697</v>
      </c>
      <c r="X103" s="434">
        <v>6592814</v>
      </c>
    </row>
    <row r="104" spans="1:24" ht="23.25" thickBot="1" x14ac:dyDescent="0.3">
      <c r="A104" s="81">
        <f t="shared" si="3"/>
        <v>7</v>
      </c>
      <c r="B104" s="82" t="s">
        <v>702</v>
      </c>
      <c r="C104" s="82" t="s">
        <v>25</v>
      </c>
      <c r="D104" s="82" t="s">
        <v>703</v>
      </c>
      <c r="E104" s="82" t="s">
        <v>704</v>
      </c>
      <c r="F104" s="82" t="s">
        <v>697</v>
      </c>
      <c r="G104" s="83">
        <v>659</v>
      </c>
      <c r="H104" s="84">
        <v>2</v>
      </c>
      <c r="I104" s="94">
        <v>24</v>
      </c>
      <c r="J104" s="84">
        <v>20</v>
      </c>
      <c r="K104" s="82" t="s">
        <v>29</v>
      </c>
      <c r="L104" s="82" t="s">
        <v>705</v>
      </c>
      <c r="M104" s="82" t="s">
        <v>706</v>
      </c>
      <c r="N104" s="82" t="s">
        <v>707</v>
      </c>
      <c r="O104" s="86">
        <v>7875442000</v>
      </c>
      <c r="P104" s="87">
        <v>7875442010</v>
      </c>
      <c r="Q104" s="88" t="s">
        <v>708</v>
      </c>
      <c r="R104" s="330" t="s">
        <v>709</v>
      </c>
      <c r="S104" s="517"/>
      <c r="T104" s="1"/>
      <c r="U104" s="89" t="s">
        <v>710</v>
      </c>
      <c r="V104" s="89" t="s">
        <v>34</v>
      </c>
      <c r="W104" s="89" t="s">
        <v>697</v>
      </c>
      <c r="X104" s="90">
        <v>659</v>
      </c>
    </row>
    <row r="105" spans="1:24" ht="23.25" thickBot="1" x14ac:dyDescent="0.3">
      <c r="A105" s="81">
        <f t="shared" si="3"/>
        <v>8</v>
      </c>
      <c r="B105" s="82" t="s">
        <v>711</v>
      </c>
      <c r="C105" s="82" t="s">
        <v>25</v>
      </c>
      <c r="D105" s="82" t="s">
        <v>712</v>
      </c>
      <c r="E105" s="82" t="s">
        <v>713</v>
      </c>
      <c r="F105" s="82" t="s">
        <v>714</v>
      </c>
      <c r="G105" s="83">
        <v>674</v>
      </c>
      <c r="H105" s="84">
        <v>7</v>
      </c>
      <c r="I105" s="94">
        <v>104</v>
      </c>
      <c r="J105" s="84">
        <v>129</v>
      </c>
      <c r="K105" s="82" t="s">
        <v>60</v>
      </c>
      <c r="L105" s="82" t="s">
        <v>715</v>
      </c>
      <c r="M105" s="82" t="s">
        <v>31</v>
      </c>
      <c r="N105" s="82" t="s">
        <v>116</v>
      </c>
      <c r="O105" s="86">
        <v>7878541000</v>
      </c>
      <c r="P105" s="87">
        <v>7878541100</v>
      </c>
      <c r="Q105" s="88" t="s">
        <v>716</v>
      </c>
      <c r="R105" s="88" t="s">
        <v>36</v>
      </c>
      <c r="S105" s="331">
        <f>I105</f>
        <v>104</v>
      </c>
      <c r="T105" s="1"/>
      <c r="U105" s="89" t="s">
        <v>717</v>
      </c>
      <c r="V105" s="89" t="s">
        <v>34</v>
      </c>
      <c r="W105" s="89" t="s">
        <v>107</v>
      </c>
      <c r="X105" s="434">
        <v>9364225</v>
      </c>
    </row>
    <row r="106" spans="1:24" ht="34.5" thickBot="1" x14ac:dyDescent="0.3">
      <c r="A106" s="81">
        <f t="shared" si="3"/>
        <v>9</v>
      </c>
      <c r="B106" s="82" t="s">
        <v>718</v>
      </c>
      <c r="C106" s="82" t="s">
        <v>137</v>
      </c>
      <c r="D106" s="82" t="s">
        <v>719</v>
      </c>
      <c r="E106" s="82" t="s">
        <v>34</v>
      </c>
      <c r="F106" s="82" t="s">
        <v>720</v>
      </c>
      <c r="G106" s="83">
        <v>613</v>
      </c>
      <c r="H106" s="84">
        <v>1</v>
      </c>
      <c r="I106" s="96">
        <v>10</v>
      </c>
      <c r="J106" s="84"/>
      <c r="K106" s="82" t="s">
        <v>67</v>
      </c>
      <c r="L106" s="82" t="s">
        <v>721</v>
      </c>
      <c r="M106" s="82" t="s">
        <v>722</v>
      </c>
      <c r="N106" s="82" t="s">
        <v>464</v>
      </c>
      <c r="O106" s="86" t="s">
        <v>1516</v>
      </c>
      <c r="P106" s="87" t="s">
        <v>1515</v>
      </c>
      <c r="Q106" s="44" t="s">
        <v>203</v>
      </c>
      <c r="R106" s="88" t="s">
        <v>1429</v>
      </c>
      <c r="S106" s="97">
        <f>+I106</f>
        <v>10</v>
      </c>
      <c r="T106" s="1"/>
      <c r="U106" s="89" t="s">
        <v>1467</v>
      </c>
      <c r="V106" s="89"/>
      <c r="W106" s="89" t="s">
        <v>720</v>
      </c>
      <c r="X106" s="90">
        <v>612</v>
      </c>
    </row>
    <row r="107" spans="1:24" ht="57" thickBot="1" x14ac:dyDescent="0.3">
      <c r="A107" s="81">
        <f t="shared" si="3"/>
        <v>10</v>
      </c>
      <c r="B107" s="82" t="s">
        <v>725</v>
      </c>
      <c r="C107" s="82" t="s">
        <v>197</v>
      </c>
      <c r="D107" s="82" t="s">
        <v>1560</v>
      </c>
      <c r="E107" s="82" t="s">
        <v>1561</v>
      </c>
      <c r="F107" s="82" t="s">
        <v>728</v>
      </c>
      <c r="G107" s="83">
        <v>693</v>
      </c>
      <c r="H107" s="84">
        <v>1</v>
      </c>
      <c r="I107" s="96">
        <v>4</v>
      </c>
      <c r="J107" s="84">
        <v>2</v>
      </c>
      <c r="K107" s="82" t="s">
        <v>278</v>
      </c>
      <c r="L107" s="82" t="s">
        <v>729</v>
      </c>
      <c r="M107" s="82" t="s">
        <v>421</v>
      </c>
      <c r="N107" s="82" t="s">
        <v>63</v>
      </c>
      <c r="O107" s="86" t="s">
        <v>1517</v>
      </c>
      <c r="P107" s="87" t="s">
        <v>34</v>
      </c>
      <c r="Q107" s="98"/>
      <c r="R107" s="88" t="s">
        <v>731</v>
      </c>
      <c r="S107" s="97">
        <f>+I107</f>
        <v>4</v>
      </c>
      <c r="T107" s="1"/>
      <c r="U107" s="89" t="s">
        <v>1439</v>
      </c>
      <c r="V107" s="89"/>
      <c r="W107" s="89" t="s">
        <v>728</v>
      </c>
      <c r="X107" s="90">
        <v>693</v>
      </c>
    </row>
    <row r="108" spans="1:24" ht="34.5" thickBot="1" x14ac:dyDescent="0.3">
      <c r="A108" s="81">
        <f t="shared" si="3"/>
        <v>11</v>
      </c>
      <c r="B108" s="82" t="s">
        <v>732</v>
      </c>
      <c r="C108" s="82" t="s">
        <v>25</v>
      </c>
      <c r="D108" s="82" t="s">
        <v>733</v>
      </c>
      <c r="E108" s="82" t="s">
        <v>34</v>
      </c>
      <c r="F108" s="82" t="s">
        <v>734</v>
      </c>
      <c r="G108" s="83">
        <v>949</v>
      </c>
      <c r="H108" s="84">
        <v>12</v>
      </c>
      <c r="I108" s="99">
        <v>60</v>
      </c>
      <c r="J108" s="84">
        <v>30</v>
      </c>
      <c r="K108" s="82" t="s">
        <v>29</v>
      </c>
      <c r="L108" s="82" t="s">
        <v>735</v>
      </c>
      <c r="M108" s="82" t="s">
        <v>736</v>
      </c>
      <c r="N108" s="82" t="s">
        <v>32</v>
      </c>
      <c r="O108" s="86">
        <v>7876419090</v>
      </c>
      <c r="P108" s="87" t="s">
        <v>34</v>
      </c>
      <c r="Q108" s="93" t="s">
        <v>737</v>
      </c>
      <c r="R108" s="330" t="s">
        <v>738</v>
      </c>
      <c r="S108" s="332">
        <f>I108</f>
        <v>60</v>
      </c>
      <c r="T108" s="1"/>
      <c r="U108" s="89" t="s">
        <v>739</v>
      </c>
      <c r="V108" s="89" t="s">
        <v>740</v>
      </c>
      <c r="W108" s="89" t="s">
        <v>734</v>
      </c>
      <c r="X108" s="90">
        <v>949</v>
      </c>
    </row>
    <row r="109" spans="1:24" ht="15.75" thickBot="1" x14ac:dyDescent="0.3">
      <c r="A109" s="70"/>
      <c r="B109" s="71"/>
      <c r="C109" s="71"/>
      <c r="D109" s="71"/>
      <c r="E109" s="71"/>
      <c r="F109" s="71"/>
      <c r="G109" s="71"/>
      <c r="H109" s="72"/>
      <c r="I109" s="100">
        <f>SUM(I98:I108)</f>
        <v>836</v>
      </c>
      <c r="J109" s="72"/>
      <c r="K109" s="71"/>
      <c r="L109" s="71"/>
      <c r="M109" s="71"/>
      <c r="N109" s="71"/>
      <c r="O109" s="71"/>
      <c r="P109" s="75"/>
      <c r="Q109" s="71"/>
      <c r="R109" s="71"/>
      <c r="S109" s="71"/>
      <c r="T109" s="1"/>
      <c r="U109" s="71"/>
      <c r="V109" s="71"/>
      <c r="W109" s="71"/>
      <c r="X109" s="71"/>
    </row>
    <row r="110" spans="1:24" ht="15.75" thickBot="1" x14ac:dyDescent="0.3">
      <c r="A110" s="101">
        <v>39</v>
      </c>
      <c r="B110" s="518" t="s">
        <v>741</v>
      </c>
      <c r="C110" s="518"/>
      <c r="D110" s="518"/>
      <c r="E110" s="518"/>
      <c r="F110" s="518"/>
      <c r="G110" s="518"/>
      <c r="H110" s="518"/>
      <c r="I110" s="518"/>
      <c r="J110" s="518"/>
      <c r="K110" s="518"/>
      <c r="L110" s="518"/>
      <c r="M110" s="518"/>
      <c r="N110" s="518"/>
      <c r="O110" s="518"/>
      <c r="P110" s="518"/>
      <c r="Q110" s="518"/>
      <c r="R110" s="518"/>
      <c r="S110" s="519"/>
      <c r="T110" s="1"/>
      <c r="U110" s="102"/>
      <c r="V110" s="103"/>
      <c r="W110" s="103"/>
      <c r="X110" s="104"/>
    </row>
    <row r="111" spans="1:24" ht="22.5" x14ac:dyDescent="0.25">
      <c r="A111" s="105">
        <v>1</v>
      </c>
      <c r="B111" s="106" t="s">
        <v>742</v>
      </c>
      <c r="C111" s="106" t="s">
        <v>25</v>
      </c>
      <c r="D111" s="106" t="s">
        <v>743</v>
      </c>
      <c r="E111" s="106" t="s">
        <v>744</v>
      </c>
      <c r="F111" s="106" t="s">
        <v>745</v>
      </c>
      <c r="G111" s="107">
        <v>605</v>
      </c>
      <c r="H111" s="108">
        <v>4</v>
      </c>
      <c r="I111" s="109">
        <v>152</v>
      </c>
      <c r="J111" s="108">
        <v>132</v>
      </c>
      <c r="K111" s="106" t="s">
        <v>67</v>
      </c>
      <c r="L111" s="106" t="s">
        <v>838</v>
      </c>
      <c r="M111" s="106" t="s">
        <v>1427</v>
      </c>
      <c r="N111" s="106" t="s">
        <v>32</v>
      </c>
      <c r="O111" s="110">
        <v>7876588000</v>
      </c>
      <c r="P111" s="111">
        <v>7876588020</v>
      </c>
      <c r="Q111" s="112" t="s">
        <v>747</v>
      </c>
      <c r="R111" s="113" t="s">
        <v>748</v>
      </c>
      <c r="S111" s="521">
        <f>SUM(I111:I114)</f>
        <v>342</v>
      </c>
      <c r="T111" s="1"/>
      <c r="U111" s="106" t="s">
        <v>749</v>
      </c>
      <c r="V111" s="106" t="s">
        <v>34</v>
      </c>
      <c r="W111" s="106" t="s">
        <v>745</v>
      </c>
      <c r="X111" s="107">
        <v>604</v>
      </c>
    </row>
    <row r="112" spans="1:24" ht="33.75" x14ac:dyDescent="0.25">
      <c r="A112" s="105">
        <f>+A111+1</f>
        <v>2</v>
      </c>
      <c r="B112" s="106" t="s">
        <v>750</v>
      </c>
      <c r="C112" s="106" t="s">
        <v>25</v>
      </c>
      <c r="D112" s="106" t="s">
        <v>751</v>
      </c>
      <c r="E112" s="106" t="s">
        <v>744</v>
      </c>
      <c r="F112" s="106" t="s">
        <v>745</v>
      </c>
      <c r="G112" s="107">
        <v>603</v>
      </c>
      <c r="H112" s="108">
        <v>3</v>
      </c>
      <c r="I112" s="109">
        <v>92</v>
      </c>
      <c r="J112" s="108">
        <v>6</v>
      </c>
      <c r="K112" s="106" t="s">
        <v>67</v>
      </c>
      <c r="L112" s="106" t="s">
        <v>752</v>
      </c>
      <c r="M112" s="106" t="s">
        <v>753</v>
      </c>
      <c r="N112" s="106" t="s">
        <v>63</v>
      </c>
      <c r="O112" s="110" t="s">
        <v>1514</v>
      </c>
      <c r="P112" s="111"/>
      <c r="Q112" s="112" t="s">
        <v>755</v>
      </c>
      <c r="R112" s="113" t="s">
        <v>756</v>
      </c>
      <c r="S112" s="521"/>
      <c r="T112" s="1"/>
      <c r="U112" s="106" t="s">
        <v>1468</v>
      </c>
      <c r="V112" s="106"/>
      <c r="W112" s="106" t="s">
        <v>745</v>
      </c>
      <c r="X112" s="107">
        <v>603</v>
      </c>
    </row>
    <row r="113" spans="1:24" ht="22.5" x14ac:dyDescent="0.25">
      <c r="A113" s="105">
        <f t="shared" ref="A113:A144" si="4">+A112+1</f>
        <v>3</v>
      </c>
      <c r="B113" s="106" t="s">
        <v>757</v>
      </c>
      <c r="C113" s="106" t="s">
        <v>137</v>
      </c>
      <c r="D113" s="106" t="s">
        <v>758</v>
      </c>
      <c r="E113" s="106" t="s">
        <v>759</v>
      </c>
      <c r="F113" s="106" t="s">
        <v>745</v>
      </c>
      <c r="G113" s="107">
        <v>605</v>
      </c>
      <c r="H113" s="108">
        <v>1</v>
      </c>
      <c r="I113" s="114">
        <v>24</v>
      </c>
      <c r="J113" s="108">
        <v>6</v>
      </c>
      <c r="K113" s="106" t="s">
        <v>67</v>
      </c>
      <c r="L113" s="106" t="s">
        <v>420</v>
      </c>
      <c r="M113" s="106" t="s">
        <v>760</v>
      </c>
      <c r="N113" s="106" t="s">
        <v>63</v>
      </c>
      <c r="O113" s="110">
        <v>7878828341</v>
      </c>
      <c r="P113" s="111">
        <v>7878826818</v>
      </c>
      <c r="Q113" s="112" t="s">
        <v>761</v>
      </c>
      <c r="R113" s="113" t="s">
        <v>762</v>
      </c>
      <c r="S113" s="508"/>
      <c r="T113" s="1"/>
      <c r="U113" s="106" t="s">
        <v>763</v>
      </c>
      <c r="V113" s="106" t="s">
        <v>34</v>
      </c>
      <c r="W113" s="106" t="s">
        <v>745</v>
      </c>
      <c r="X113" s="107">
        <v>605</v>
      </c>
    </row>
    <row r="114" spans="1:24" ht="22.5" x14ac:dyDescent="0.25">
      <c r="A114" s="105">
        <f t="shared" si="4"/>
        <v>4</v>
      </c>
      <c r="B114" s="106" t="s">
        <v>764</v>
      </c>
      <c r="C114" s="106" t="s">
        <v>525</v>
      </c>
      <c r="D114" s="106" t="s">
        <v>1397</v>
      </c>
      <c r="E114" s="106" t="s">
        <v>34</v>
      </c>
      <c r="F114" s="106" t="s">
        <v>745</v>
      </c>
      <c r="G114" s="107">
        <v>603</v>
      </c>
      <c r="H114" s="108">
        <v>3</v>
      </c>
      <c r="I114" s="114">
        <v>74</v>
      </c>
      <c r="J114" s="108">
        <v>13</v>
      </c>
      <c r="K114" s="106" t="s">
        <v>67</v>
      </c>
      <c r="L114" s="106" t="s">
        <v>766</v>
      </c>
      <c r="M114" s="106" t="s">
        <v>767</v>
      </c>
      <c r="N114" s="106" t="s">
        <v>63</v>
      </c>
      <c r="O114" s="110">
        <v>7878828000</v>
      </c>
      <c r="P114" s="111">
        <v>7878821030</v>
      </c>
      <c r="Q114" s="115" t="s">
        <v>768</v>
      </c>
      <c r="R114" s="113" t="s">
        <v>769</v>
      </c>
      <c r="S114" s="508"/>
      <c r="T114" s="1"/>
      <c r="U114" s="106" t="s">
        <v>770</v>
      </c>
      <c r="V114" s="106" t="s">
        <v>34</v>
      </c>
      <c r="W114" s="106" t="s">
        <v>745</v>
      </c>
      <c r="X114" s="107">
        <v>605</v>
      </c>
    </row>
    <row r="115" spans="1:24" ht="22.5" x14ac:dyDescent="0.25">
      <c r="A115" s="105">
        <f t="shared" si="4"/>
        <v>5</v>
      </c>
      <c r="B115" s="106" t="s">
        <v>771</v>
      </c>
      <c r="C115" s="106" t="s">
        <v>25</v>
      </c>
      <c r="D115" s="106" t="s">
        <v>772</v>
      </c>
      <c r="E115" s="106" t="s">
        <v>773</v>
      </c>
      <c r="F115" s="106" t="s">
        <v>774</v>
      </c>
      <c r="G115" s="107">
        <v>610</v>
      </c>
      <c r="H115" s="108">
        <v>6</v>
      </c>
      <c r="I115" s="114">
        <v>118</v>
      </c>
      <c r="J115" s="108">
        <v>67</v>
      </c>
      <c r="K115" s="106" t="s">
        <v>67</v>
      </c>
      <c r="L115" s="106" t="s">
        <v>775</v>
      </c>
      <c r="M115" s="106" t="s">
        <v>776</v>
      </c>
      <c r="N115" s="106" t="s">
        <v>32</v>
      </c>
      <c r="O115" s="110">
        <v>7875899000</v>
      </c>
      <c r="P115" s="111">
        <v>7875899040</v>
      </c>
      <c r="Q115" s="115" t="s">
        <v>777</v>
      </c>
      <c r="R115" s="113" t="s">
        <v>778</v>
      </c>
      <c r="S115" s="318">
        <f>I115</f>
        <v>118</v>
      </c>
      <c r="T115" s="1"/>
      <c r="U115" s="106" t="s">
        <v>779</v>
      </c>
      <c r="V115" s="106" t="s">
        <v>34</v>
      </c>
      <c r="W115" s="106" t="s">
        <v>774</v>
      </c>
      <c r="X115" s="107">
        <v>610</v>
      </c>
    </row>
    <row r="116" spans="1:24" ht="22.5" x14ac:dyDescent="0.25">
      <c r="A116" s="105">
        <f t="shared" si="4"/>
        <v>6</v>
      </c>
      <c r="B116" s="106" t="s">
        <v>780</v>
      </c>
      <c r="C116" s="106" t="s">
        <v>25</v>
      </c>
      <c r="D116" s="106" t="s">
        <v>781</v>
      </c>
      <c r="E116" s="106" t="s">
        <v>782</v>
      </c>
      <c r="F116" s="106" t="s">
        <v>783</v>
      </c>
      <c r="G116" s="107">
        <v>622</v>
      </c>
      <c r="H116" s="108">
        <v>1</v>
      </c>
      <c r="I116" s="114">
        <v>75</v>
      </c>
      <c r="J116" s="108"/>
      <c r="K116" s="106" t="s">
        <v>784</v>
      </c>
      <c r="L116" s="106" t="s">
        <v>785</v>
      </c>
      <c r="M116" s="106" t="s">
        <v>786</v>
      </c>
      <c r="N116" s="106" t="s">
        <v>32</v>
      </c>
      <c r="O116" s="110" t="s">
        <v>1501</v>
      </c>
      <c r="P116" s="111"/>
      <c r="Q116" s="115" t="s">
        <v>788</v>
      </c>
      <c r="R116" s="113" t="s">
        <v>789</v>
      </c>
      <c r="S116" s="509">
        <f>SUM(I116:I123)</f>
        <v>326</v>
      </c>
      <c r="T116" s="1"/>
      <c r="U116" s="106" t="s">
        <v>1469</v>
      </c>
      <c r="V116" s="106"/>
      <c r="W116" s="106" t="s">
        <v>804</v>
      </c>
      <c r="X116" s="107">
        <v>622</v>
      </c>
    </row>
    <row r="117" spans="1:24" ht="33.75" x14ac:dyDescent="0.25">
      <c r="A117" s="105">
        <f t="shared" si="4"/>
        <v>7</v>
      </c>
      <c r="B117" s="106" t="s">
        <v>790</v>
      </c>
      <c r="C117" s="106" t="s">
        <v>592</v>
      </c>
      <c r="D117" s="106" t="s">
        <v>791</v>
      </c>
      <c r="E117" s="106" t="s">
        <v>792</v>
      </c>
      <c r="F117" s="106" t="s">
        <v>783</v>
      </c>
      <c r="G117" s="107">
        <v>623</v>
      </c>
      <c r="H117" s="108">
        <v>2</v>
      </c>
      <c r="I117" s="114">
        <v>88</v>
      </c>
      <c r="J117" s="108">
        <v>52</v>
      </c>
      <c r="K117" s="106" t="s">
        <v>29</v>
      </c>
      <c r="L117" s="106" t="s">
        <v>793</v>
      </c>
      <c r="M117" s="106" t="s">
        <v>94</v>
      </c>
      <c r="N117" s="106" t="s">
        <v>794</v>
      </c>
      <c r="O117" s="110">
        <v>7872545400</v>
      </c>
      <c r="P117" s="111">
        <v>7872545421</v>
      </c>
      <c r="Q117" s="115" t="s">
        <v>795</v>
      </c>
      <c r="R117" s="113" t="s">
        <v>796</v>
      </c>
      <c r="S117" s="520"/>
      <c r="T117" s="1"/>
      <c r="U117" s="106" t="s">
        <v>797</v>
      </c>
      <c r="V117" s="106" t="s">
        <v>34</v>
      </c>
      <c r="W117" s="106" t="s">
        <v>783</v>
      </c>
      <c r="X117" s="107">
        <v>622</v>
      </c>
    </row>
    <row r="118" spans="1:24" ht="22.5" x14ac:dyDescent="0.25">
      <c r="A118" s="105">
        <f t="shared" si="4"/>
        <v>8</v>
      </c>
      <c r="B118" s="106" t="s">
        <v>798</v>
      </c>
      <c r="C118" s="106" t="s">
        <v>25</v>
      </c>
      <c r="D118" s="106" t="s">
        <v>799</v>
      </c>
      <c r="E118" s="106" t="s">
        <v>782</v>
      </c>
      <c r="F118" s="106" t="s">
        <v>783</v>
      </c>
      <c r="G118" s="326">
        <v>6221209</v>
      </c>
      <c r="H118" s="108">
        <v>1</v>
      </c>
      <c r="I118" s="114">
        <v>16</v>
      </c>
      <c r="J118" s="108">
        <v>5</v>
      </c>
      <c r="K118" s="106" t="s">
        <v>67</v>
      </c>
      <c r="L118" s="106" t="s">
        <v>239</v>
      </c>
      <c r="M118" s="106" t="s">
        <v>800</v>
      </c>
      <c r="N118" s="106" t="s">
        <v>63</v>
      </c>
      <c r="O118" s="110">
        <v>7872543000</v>
      </c>
      <c r="P118" s="111">
        <v>7872541048</v>
      </c>
      <c r="Q118" s="115" t="s">
        <v>801</v>
      </c>
      <c r="R118" s="113" t="s">
        <v>802</v>
      </c>
      <c r="S118" s="520"/>
      <c r="T118" s="1"/>
      <c r="U118" s="106" t="s">
        <v>803</v>
      </c>
      <c r="V118" s="106" t="s">
        <v>804</v>
      </c>
      <c r="W118" s="106" t="s">
        <v>783</v>
      </c>
      <c r="X118" s="326">
        <v>6221209</v>
      </c>
    </row>
    <row r="119" spans="1:24" ht="33.75" x14ac:dyDescent="0.25">
      <c r="A119" s="105">
        <f t="shared" si="4"/>
        <v>9</v>
      </c>
      <c r="B119" s="106" t="s">
        <v>805</v>
      </c>
      <c r="C119" s="106" t="s">
        <v>806</v>
      </c>
      <c r="D119" s="106" t="s">
        <v>807</v>
      </c>
      <c r="E119" s="106" t="s">
        <v>808</v>
      </c>
      <c r="F119" s="106" t="s">
        <v>783</v>
      </c>
      <c r="G119" s="107">
        <v>623</v>
      </c>
      <c r="H119" s="108">
        <v>0</v>
      </c>
      <c r="I119" s="114">
        <v>5</v>
      </c>
      <c r="J119" s="108">
        <v>2</v>
      </c>
      <c r="K119" s="106" t="s">
        <v>278</v>
      </c>
      <c r="L119" s="106" t="s">
        <v>809</v>
      </c>
      <c r="M119" s="106" t="s">
        <v>810</v>
      </c>
      <c r="N119" s="106" t="s">
        <v>63</v>
      </c>
      <c r="O119" s="110" t="s">
        <v>1500</v>
      </c>
      <c r="P119" s="111"/>
      <c r="Q119" s="112" t="s">
        <v>812</v>
      </c>
      <c r="R119" s="113" t="s">
        <v>813</v>
      </c>
      <c r="S119" s="520"/>
      <c r="T119" s="1"/>
      <c r="U119" s="106" t="s">
        <v>1547</v>
      </c>
      <c r="V119" s="106" t="s">
        <v>804</v>
      </c>
      <c r="W119" s="106" t="s">
        <v>783</v>
      </c>
      <c r="X119" s="106">
        <v>622</v>
      </c>
    </row>
    <row r="120" spans="1:24" ht="33.75" x14ac:dyDescent="0.25">
      <c r="A120" s="105">
        <f t="shared" si="4"/>
        <v>10</v>
      </c>
      <c r="B120" s="106" t="s">
        <v>814</v>
      </c>
      <c r="C120" s="106" t="s">
        <v>197</v>
      </c>
      <c r="D120" s="106" t="s">
        <v>1568</v>
      </c>
      <c r="E120" s="106" t="s">
        <v>782</v>
      </c>
      <c r="F120" s="106" t="s">
        <v>783</v>
      </c>
      <c r="G120" s="107">
        <v>622</v>
      </c>
      <c r="H120" s="108">
        <v>0</v>
      </c>
      <c r="I120" s="114">
        <v>3</v>
      </c>
      <c r="J120" s="108">
        <v>1</v>
      </c>
      <c r="K120" s="106" t="s">
        <v>278</v>
      </c>
      <c r="L120" s="106" t="s">
        <v>816</v>
      </c>
      <c r="M120" s="106" t="s">
        <v>817</v>
      </c>
      <c r="N120" s="106" t="s">
        <v>63</v>
      </c>
      <c r="O120" s="110" t="s">
        <v>1502</v>
      </c>
      <c r="P120" s="111"/>
      <c r="Q120" s="112" t="s">
        <v>819</v>
      </c>
      <c r="R120" s="113" t="s">
        <v>1430</v>
      </c>
      <c r="S120" s="520"/>
      <c r="T120" s="1"/>
      <c r="U120" s="106" t="s">
        <v>1470</v>
      </c>
      <c r="V120" s="106"/>
      <c r="W120" s="106" t="s">
        <v>804</v>
      </c>
      <c r="X120" s="107">
        <v>622</v>
      </c>
    </row>
    <row r="121" spans="1:24" ht="45" x14ac:dyDescent="0.25">
      <c r="A121" s="105">
        <f t="shared" si="4"/>
        <v>11</v>
      </c>
      <c r="B121" s="106" t="s">
        <v>820</v>
      </c>
      <c r="C121" s="106" t="s">
        <v>25</v>
      </c>
      <c r="D121" s="106" t="s">
        <v>821</v>
      </c>
      <c r="E121" s="106" t="s">
        <v>822</v>
      </c>
      <c r="F121" s="106" t="s">
        <v>783</v>
      </c>
      <c r="G121" s="107">
        <v>623</v>
      </c>
      <c r="H121" s="108">
        <v>1</v>
      </c>
      <c r="I121" s="114">
        <v>17</v>
      </c>
      <c r="J121" s="108"/>
      <c r="K121" s="106" t="s">
        <v>29</v>
      </c>
      <c r="L121" s="106" t="s">
        <v>823</v>
      </c>
      <c r="M121" s="106" t="s">
        <v>314</v>
      </c>
      <c r="N121" s="106" t="s">
        <v>63</v>
      </c>
      <c r="O121" s="110" t="s">
        <v>1503</v>
      </c>
      <c r="P121" s="111"/>
      <c r="Q121" s="112"/>
      <c r="R121" s="113" t="s">
        <v>825</v>
      </c>
      <c r="S121" s="520"/>
      <c r="T121" s="1"/>
      <c r="U121" s="106" t="s">
        <v>1484</v>
      </c>
      <c r="V121" s="106"/>
      <c r="W121" s="106" t="s">
        <v>1064</v>
      </c>
      <c r="X121" s="107">
        <v>717</v>
      </c>
    </row>
    <row r="122" spans="1:24" x14ac:dyDescent="0.25">
      <c r="A122" s="105">
        <f t="shared" si="4"/>
        <v>12</v>
      </c>
      <c r="B122" s="106" t="s">
        <v>826</v>
      </c>
      <c r="C122" s="106" t="s">
        <v>525</v>
      </c>
      <c r="D122" s="106" t="s">
        <v>827</v>
      </c>
      <c r="E122" s="106" t="s">
        <v>782</v>
      </c>
      <c r="F122" s="106" t="s">
        <v>783</v>
      </c>
      <c r="G122" s="107">
        <v>622</v>
      </c>
      <c r="H122" s="108">
        <v>3</v>
      </c>
      <c r="I122" s="114">
        <v>75</v>
      </c>
      <c r="J122" s="108">
        <v>21</v>
      </c>
      <c r="K122" s="106" t="s">
        <v>828</v>
      </c>
      <c r="L122" s="106" t="s">
        <v>829</v>
      </c>
      <c r="M122" s="106" t="s">
        <v>830</v>
      </c>
      <c r="N122" s="106" t="s">
        <v>831</v>
      </c>
      <c r="O122" s="110">
        <v>7878512158</v>
      </c>
      <c r="P122" s="111">
        <v>7878517600</v>
      </c>
      <c r="Q122" s="112" t="s">
        <v>832</v>
      </c>
      <c r="R122" s="113" t="s">
        <v>833</v>
      </c>
      <c r="S122" s="520"/>
      <c r="T122" s="1"/>
      <c r="U122" s="106" t="s">
        <v>834</v>
      </c>
      <c r="V122" s="106" t="s">
        <v>782</v>
      </c>
      <c r="W122" s="106" t="s">
        <v>783</v>
      </c>
      <c r="X122" s="107">
        <v>622</v>
      </c>
    </row>
    <row r="123" spans="1:24" ht="22.5" x14ac:dyDescent="0.25">
      <c r="A123" s="105">
        <f t="shared" si="4"/>
        <v>13</v>
      </c>
      <c r="B123" s="106" t="s">
        <v>835</v>
      </c>
      <c r="C123" s="106" t="s">
        <v>525</v>
      </c>
      <c r="D123" s="106" t="s">
        <v>836</v>
      </c>
      <c r="E123" s="106" t="s">
        <v>837</v>
      </c>
      <c r="F123" s="106" t="s">
        <v>783</v>
      </c>
      <c r="G123" s="107">
        <v>623</v>
      </c>
      <c r="H123" s="108">
        <v>2</v>
      </c>
      <c r="I123" s="114">
        <v>47</v>
      </c>
      <c r="J123" s="108">
        <v>32</v>
      </c>
      <c r="K123" s="106" t="s">
        <v>67</v>
      </c>
      <c r="L123" s="106" t="s">
        <v>838</v>
      </c>
      <c r="M123" s="106" t="s">
        <v>307</v>
      </c>
      <c r="N123" s="106" t="s">
        <v>186</v>
      </c>
      <c r="O123" s="110">
        <v>7872542358</v>
      </c>
      <c r="P123" s="111">
        <v>7878512134</v>
      </c>
      <c r="Q123" s="112" t="s">
        <v>839</v>
      </c>
      <c r="R123" s="113" t="s">
        <v>840</v>
      </c>
      <c r="S123" s="521"/>
      <c r="T123" s="1"/>
      <c r="U123" s="106" t="s">
        <v>841</v>
      </c>
      <c r="V123" s="106" t="s">
        <v>804</v>
      </c>
      <c r="W123" s="106" t="s">
        <v>783</v>
      </c>
      <c r="X123" s="326">
        <v>6221884</v>
      </c>
    </row>
    <row r="124" spans="1:24" ht="22.5" x14ac:dyDescent="0.25">
      <c r="A124" s="105">
        <f t="shared" si="4"/>
        <v>14</v>
      </c>
      <c r="B124" s="106" t="s">
        <v>842</v>
      </c>
      <c r="C124" s="106" t="s">
        <v>25</v>
      </c>
      <c r="D124" s="106" t="s">
        <v>843</v>
      </c>
      <c r="E124" s="106" t="s">
        <v>844</v>
      </c>
      <c r="F124" s="106" t="s">
        <v>845</v>
      </c>
      <c r="G124" s="107">
        <v>653</v>
      </c>
      <c r="H124" s="108">
        <v>5</v>
      </c>
      <c r="I124" s="114">
        <v>106</v>
      </c>
      <c r="J124" s="108">
        <v>127</v>
      </c>
      <c r="K124" s="106" t="s">
        <v>67</v>
      </c>
      <c r="L124" s="106" t="s">
        <v>846</v>
      </c>
      <c r="M124" s="106" t="s">
        <v>847</v>
      </c>
      <c r="N124" s="106" t="s">
        <v>32</v>
      </c>
      <c r="O124" s="110">
        <v>7878210505</v>
      </c>
      <c r="P124" s="111">
        <v>7878210070</v>
      </c>
      <c r="Q124" s="112" t="s">
        <v>848</v>
      </c>
      <c r="R124" s="113" t="s">
        <v>849</v>
      </c>
      <c r="S124" s="522">
        <f>+I124+I125</f>
        <v>133</v>
      </c>
      <c r="T124" s="1"/>
      <c r="U124" s="106" t="s">
        <v>850</v>
      </c>
      <c r="V124" s="106" t="s">
        <v>34</v>
      </c>
      <c r="W124" s="106" t="s">
        <v>845</v>
      </c>
      <c r="X124" s="107">
        <v>653</v>
      </c>
    </row>
    <row r="125" spans="1:24" ht="30" x14ac:dyDescent="0.25">
      <c r="A125" s="105">
        <f t="shared" si="4"/>
        <v>15</v>
      </c>
      <c r="B125" s="106" t="s">
        <v>851</v>
      </c>
      <c r="C125" s="106" t="s">
        <v>852</v>
      </c>
      <c r="D125" s="106" t="s">
        <v>853</v>
      </c>
      <c r="E125" s="106" t="s">
        <v>854</v>
      </c>
      <c r="F125" s="106" t="s">
        <v>855</v>
      </c>
      <c r="G125" s="107">
        <v>767</v>
      </c>
      <c r="H125" s="108">
        <v>2</v>
      </c>
      <c r="I125" s="114">
        <v>27</v>
      </c>
      <c r="J125" s="108">
        <v>19</v>
      </c>
      <c r="K125" s="106" t="s">
        <v>67</v>
      </c>
      <c r="L125" s="106" t="s">
        <v>856</v>
      </c>
      <c r="M125" s="106" t="s">
        <v>68</v>
      </c>
      <c r="N125" s="106" t="s">
        <v>464</v>
      </c>
      <c r="O125" s="110" t="s">
        <v>1504</v>
      </c>
      <c r="P125" s="111"/>
      <c r="Q125" s="112" t="s">
        <v>858</v>
      </c>
      <c r="R125" s="113" t="s">
        <v>859</v>
      </c>
      <c r="S125" s="523"/>
      <c r="T125" s="1"/>
      <c r="U125" s="106" t="s">
        <v>1471</v>
      </c>
      <c r="V125" s="106" t="s">
        <v>1472</v>
      </c>
      <c r="W125" s="106" t="s">
        <v>845</v>
      </c>
      <c r="X125" s="107">
        <v>647</v>
      </c>
    </row>
    <row r="126" spans="1:24" ht="22.5" x14ac:dyDescent="0.25">
      <c r="A126" s="105">
        <f>+A125+1</f>
        <v>16</v>
      </c>
      <c r="B126" s="106" t="s">
        <v>860</v>
      </c>
      <c r="C126" s="106" t="s">
        <v>861</v>
      </c>
      <c r="D126" s="106" t="s">
        <v>862</v>
      </c>
      <c r="E126" s="106" t="s">
        <v>863</v>
      </c>
      <c r="F126" s="106" t="s">
        <v>864</v>
      </c>
      <c r="G126" s="107">
        <v>662</v>
      </c>
      <c r="H126" s="108">
        <v>2</v>
      </c>
      <c r="I126" s="114">
        <v>42</v>
      </c>
      <c r="J126" s="108">
        <v>50</v>
      </c>
      <c r="K126" s="106" t="s">
        <v>29</v>
      </c>
      <c r="L126" s="106" t="s">
        <v>865</v>
      </c>
      <c r="M126" s="106" t="s">
        <v>866</v>
      </c>
      <c r="N126" s="106" t="s">
        <v>201</v>
      </c>
      <c r="O126" s="110">
        <v>7878722045</v>
      </c>
      <c r="P126" s="111">
        <v>7878302654</v>
      </c>
      <c r="Q126" s="112" t="s">
        <v>867</v>
      </c>
      <c r="R126" s="113" t="s">
        <v>868</v>
      </c>
      <c r="S126" s="508">
        <f>SUM(I126:I127:I128)</f>
        <v>99</v>
      </c>
      <c r="T126" s="1"/>
      <c r="U126" s="106" t="s">
        <v>869</v>
      </c>
      <c r="V126" s="106" t="s">
        <v>34</v>
      </c>
      <c r="W126" s="106" t="s">
        <v>864</v>
      </c>
      <c r="X126" s="107">
        <v>662</v>
      </c>
    </row>
    <row r="127" spans="1:24" ht="22.5" x14ac:dyDescent="0.25">
      <c r="A127" s="105">
        <f t="shared" si="4"/>
        <v>17</v>
      </c>
      <c r="B127" s="106" t="s">
        <v>870</v>
      </c>
      <c r="C127" s="106" t="s">
        <v>25</v>
      </c>
      <c r="D127" s="106" t="s">
        <v>871</v>
      </c>
      <c r="E127" s="106" t="s">
        <v>34</v>
      </c>
      <c r="F127" s="106" t="s">
        <v>864</v>
      </c>
      <c r="G127" s="107">
        <v>662</v>
      </c>
      <c r="H127" s="108">
        <v>1</v>
      </c>
      <c r="I127" s="114">
        <v>20</v>
      </c>
      <c r="J127" s="108">
        <v>40</v>
      </c>
      <c r="K127" s="106" t="s">
        <v>67</v>
      </c>
      <c r="L127" s="106" t="s">
        <v>872</v>
      </c>
      <c r="M127" s="106" t="s">
        <v>545</v>
      </c>
      <c r="N127" s="106" t="s">
        <v>32</v>
      </c>
      <c r="O127" s="110" t="s">
        <v>1567</v>
      </c>
      <c r="P127" s="111">
        <v>7866643388</v>
      </c>
      <c r="Q127" s="112" t="s">
        <v>873</v>
      </c>
      <c r="R127" s="113" t="s">
        <v>874</v>
      </c>
      <c r="S127" s="508"/>
      <c r="T127" s="1"/>
      <c r="U127" s="106" t="s">
        <v>875</v>
      </c>
      <c r="V127" s="106" t="s">
        <v>34</v>
      </c>
      <c r="W127" s="106" t="s">
        <v>864</v>
      </c>
      <c r="X127" s="107">
        <v>662</v>
      </c>
    </row>
    <row r="128" spans="1:24" ht="22.5" x14ac:dyDescent="0.25">
      <c r="A128" s="105">
        <f t="shared" si="4"/>
        <v>18</v>
      </c>
      <c r="B128" s="106" t="s">
        <v>876</v>
      </c>
      <c r="C128" s="106" t="s">
        <v>66</v>
      </c>
      <c r="D128" s="106" t="s">
        <v>877</v>
      </c>
      <c r="E128" s="106" t="s">
        <v>34</v>
      </c>
      <c r="F128" s="106" t="s">
        <v>864</v>
      </c>
      <c r="G128" s="107">
        <v>662</v>
      </c>
      <c r="H128" s="108">
        <v>1</v>
      </c>
      <c r="I128" s="114">
        <v>37</v>
      </c>
      <c r="J128" s="108">
        <v>67</v>
      </c>
      <c r="K128" s="106" t="s">
        <v>67</v>
      </c>
      <c r="L128" s="106" t="s">
        <v>878</v>
      </c>
      <c r="M128" s="106" t="s">
        <v>879</v>
      </c>
      <c r="N128" s="106" t="s">
        <v>63</v>
      </c>
      <c r="O128" s="110">
        <v>7878729554</v>
      </c>
      <c r="P128" s="111">
        <v>7878729553</v>
      </c>
      <c r="Q128" s="112" t="s">
        <v>880</v>
      </c>
      <c r="R128" s="113" t="s">
        <v>881</v>
      </c>
      <c r="S128" s="508"/>
      <c r="T128" s="1"/>
      <c r="U128" s="106" t="s">
        <v>882</v>
      </c>
      <c r="V128" s="106" t="s">
        <v>34</v>
      </c>
      <c r="W128" s="106" t="s">
        <v>864</v>
      </c>
      <c r="X128" s="107">
        <v>662</v>
      </c>
    </row>
    <row r="129" spans="1:24" ht="22.5" x14ac:dyDescent="0.25">
      <c r="A129" s="105">
        <f t="shared" si="4"/>
        <v>19</v>
      </c>
      <c r="B129" s="106" t="s">
        <v>883</v>
      </c>
      <c r="C129" s="106" t="s">
        <v>137</v>
      </c>
      <c r="D129" s="106" t="s">
        <v>884</v>
      </c>
      <c r="E129" s="106" t="s">
        <v>885</v>
      </c>
      <c r="F129" s="106" t="s">
        <v>886</v>
      </c>
      <c r="G129" s="107">
        <v>667</v>
      </c>
      <c r="H129" s="108">
        <v>1</v>
      </c>
      <c r="I129" s="114">
        <v>13</v>
      </c>
      <c r="J129" s="108">
        <v>5</v>
      </c>
      <c r="K129" s="106" t="s">
        <v>67</v>
      </c>
      <c r="L129" s="106" t="s">
        <v>746</v>
      </c>
      <c r="M129" s="106" t="s">
        <v>887</v>
      </c>
      <c r="N129" s="106" t="s">
        <v>63</v>
      </c>
      <c r="O129" s="110">
        <v>7878996162</v>
      </c>
      <c r="P129" s="111">
        <v>7878996162</v>
      </c>
      <c r="Q129" s="112" t="s">
        <v>888</v>
      </c>
      <c r="R129" s="113" t="s">
        <v>889</v>
      </c>
      <c r="S129" s="508">
        <f>SUM(I129:I132)</f>
        <v>122</v>
      </c>
      <c r="T129" s="1"/>
      <c r="U129" s="106" t="s">
        <v>890</v>
      </c>
      <c r="V129" s="106" t="s">
        <v>34</v>
      </c>
      <c r="W129" s="106" t="s">
        <v>886</v>
      </c>
      <c r="X129" s="107">
        <v>667</v>
      </c>
    </row>
    <row r="130" spans="1:24" ht="22.5" x14ac:dyDescent="0.25">
      <c r="A130" s="105">
        <f>+A129+1</f>
        <v>20</v>
      </c>
      <c r="B130" s="106" t="s">
        <v>891</v>
      </c>
      <c r="C130" s="106" t="s">
        <v>25</v>
      </c>
      <c r="D130" s="106" t="s">
        <v>892</v>
      </c>
      <c r="E130" s="106"/>
      <c r="F130" s="106" t="s">
        <v>886</v>
      </c>
      <c r="G130" s="107">
        <v>667</v>
      </c>
      <c r="H130" s="108">
        <v>1</v>
      </c>
      <c r="I130" s="114">
        <v>22</v>
      </c>
      <c r="J130" s="108">
        <v>10</v>
      </c>
      <c r="K130" s="106" t="s">
        <v>29</v>
      </c>
      <c r="L130" s="106" t="s">
        <v>893</v>
      </c>
      <c r="M130" s="106" t="s">
        <v>894</v>
      </c>
      <c r="N130" s="106" t="s">
        <v>201</v>
      </c>
      <c r="O130" s="110" t="s">
        <v>1506</v>
      </c>
      <c r="P130" s="111"/>
      <c r="Q130" s="112" t="s">
        <v>896</v>
      </c>
      <c r="R130" s="113" t="s">
        <v>897</v>
      </c>
      <c r="S130" s="508"/>
      <c r="T130" s="1"/>
      <c r="U130" s="106" t="s">
        <v>1473</v>
      </c>
      <c r="V130" s="106"/>
      <c r="W130" s="106" t="s">
        <v>1474</v>
      </c>
      <c r="X130" s="107">
        <v>667</v>
      </c>
    </row>
    <row r="131" spans="1:24" ht="22.5" x14ac:dyDescent="0.25">
      <c r="A131" s="105">
        <f>+A130+1</f>
        <v>21</v>
      </c>
      <c r="B131" s="106" t="s">
        <v>898</v>
      </c>
      <c r="C131" s="106" t="s">
        <v>852</v>
      </c>
      <c r="D131" s="106" t="s">
        <v>899</v>
      </c>
      <c r="E131" s="106" t="s">
        <v>900</v>
      </c>
      <c r="F131" s="106" t="s">
        <v>886</v>
      </c>
      <c r="G131" s="107">
        <v>667</v>
      </c>
      <c r="H131" s="108"/>
      <c r="I131" s="114">
        <v>13</v>
      </c>
      <c r="J131" s="108"/>
      <c r="K131" s="106" t="s">
        <v>29</v>
      </c>
      <c r="L131" s="106" t="s">
        <v>901</v>
      </c>
      <c r="M131" s="106" t="s">
        <v>902</v>
      </c>
      <c r="N131" s="106" t="s">
        <v>201</v>
      </c>
      <c r="O131" s="110" t="s">
        <v>1505</v>
      </c>
      <c r="P131" s="111"/>
      <c r="Q131" s="112" t="s">
        <v>904</v>
      </c>
      <c r="R131" s="113" t="s">
        <v>905</v>
      </c>
      <c r="S131" s="508"/>
      <c r="T131" s="1"/>
      <c r="U131" s="106" t="s">
        <v>1475</v>
      </c>
      <c r="V131" s="106"/>
      <c r="W131" s="106" t="s">
        <v>886</v>
      </c>
      <c r="X131" s="107">
        <v>667</v>
      </c>
    </row>
    <row r="132" spans="1:24" ht="22.5" x14ac:dyDescent="0.25">
      <c r="A132" s="105">
        <f>+A131+1</f>
        <v>22</v>
      </c>
      <c r="B132" s="106" t="s">
        <v>906</v>
      </c>
      <c r="C132" s="106" t="s">
        <v>525</v>
      </c>
      <c r="D132" s="106" t="s">
        <v>907</v>
      </c>
      <c r="E132" s="106" t="s">
        <v>908</v>
      </c>
      <c r="F132" s="106" t="s">
        <v>886</v>
      </c>
      <c r="G132" s="107">
        <v>667</v>
      </c>
      <c r="H132" s="108">
        <v>3</v>
      </c>
      <c r="I132" s="114">
        <v>74</v>
      </c>
      <c r="J132" s="108">
        <v>58</v>
      </c>
      <c r="K132" s="106" t="s">
        <v>67</v>
      </c>
      <c r="L132" s="106" t="s">
        <v>169</v>
      </c>
      <c r="M132" s="106" t="s">
        <v>909</v>
      </c>
      <c r="N132" s="106" t="s">
        <v>63</v>
      </c>
      <c r="O132" s="110">
        <v>7878997777</v>
      </c>
      <c r="P132" s="111">
        <v>7878996040</v>
      </c>
      <c r="Q132" s="112" t="s">
        <v>910</v>
      </c>
      <c r="R132" s="113" t="s">
        <v>911</v>
      </c>
      <c r="S132" s="508"/>
      <c r="T132" s="1"/>
      <c r="U132" s="106" t="s">
        <v>912</v>
      </c>
      <c r="V132" s="106" t="s">
        <v>34</v>
      </c>
      <c r="W132" s="106" t="s">
        <v>886</v>
      </c>
      <c r="X132" s="107">
        <v>667</v>
      </c>
    </row>
    <row r="133" spans="1:24" x14ac:dyDescent="0.25">
      <c r="A133" s="105">
        <f t="shared" si="4"/>
        <v>23</v>
      </c>
      <c r="B133" s="106" t="s">
        <v>913</v>
      </c>
      <c r="C133" s="106" t="s">
        <v>914</v>
      </c>
      <c r="D133" s="106" t="s">
        <v>915</v>
      </c>
      <c r="E133" s="106" t="s">
        <v>916</v>
      </c>
      <c r="F133" s="106" t="s">
        <v>917</v>
      </c>
      <c r="G133" s="107">
        <v>681</v>
      </c>
      <c r="H133" s="108">
        <v>2</v>
      </c>
      <c r="I133" s="114">
        <v>29</v>
      </c>
      <c r="J133" s="108">
        <v>8</v>
      </c>
      <c r="K133" s="106" t="s">
        <v>67</v>
      </c>
      <c r="L133" s="106" t="s">
        <v>918</v>
      </c>
      <c r="M133" s="106" t="s">
        <v>80</v>
      </c>
      <c r="N133" s="106" t="s">
        <v>63</v>
      </c>
      <c r="O133" s="110">
        <v>7878332150</v>
      </c>
      <c r="P133" s="111">
        <v>7878332150</v>
      </c>
      <c r="Q133" s="112" t="s">
        <v>919</v>
      </c>
      <c r="R133" s="113" t="s">
        <v>920</v>
      </c>
      <c r="S133" s="508">
        <f>SUM(I133:I136)</f>
        <v>437</v>
      </c>
      <c r="T133" s="1"/>
      <c r="U133" s="106" t="s">
        <v>921</v>
      </c>
      <c r="V133" s="106" t="s">
        <v>34</v>
      </c>
      <c r="W133" s="106" t="s">
        <v>917</v>
      </c>
      <c r="X133" s="107">
        <v>681</v>
      </c>
    </row>
    <row r="134" spans="1:24" ht="33.75" x14ac:dyDescent="0.25">
      <c r="A134" s="105">
        <f t="shared" si="4"/>
        <v>24</v>
      </c>
      <c r="B134" s="106" t="s">
        <v>1436</v>
      </c>
      <c r="C134" s="106" t="s">
        <v>25</v>
      </c>
      <c r="D134" s="106" t="s">
        <v>923</v>
      </c>
      <c r="E134" s="106" t="s">
        <v>34</v>
      </c>
      <c r="F134" s="106" t="s">
        <v>917</v>
      </c>
      <c r="G134" s="107">
        <v>680</v>
      </c>
      <c r="H134" s="108">
        <v>1</v>
      </c>
      <c r="I134" s="114">
        <v>61</v>
      </c>
      <c r="J134" s="108">
        <v>9</v>
      </c>
      <c r="K134" s="106" t="s">
        <v>29</v>
      </c>
      <c r="L134" s="106" t="s">
        <v>924</v>
      </c>
      <c r="M134" s="106" t="s">
        <v>925</v>
      </c>
      <c r="N134" s="106" t="s">
        <v>32</v>
      </c>
      <c r="O134" s="110">
        <v>7878329191</v>
      </c>
      <c r="P134" s="111">
        <v>7878329122</v>
      </c>
      <c r="Q134" s="112" t="s">
        <v>926</v>
      </c>
      <c r="R134" s="113" t="s">
        <v>927</v>
      </c>
      <c r="S134" s="508"/>
      <c r="T134" s="1"/>
      <c r="U134" s="106" t="s">
        <v>928</v>
      </c>
      <c r="V134" s="106" t="s">
        <v>34</v>
      </c>
      <c r="W134" s="106" t="s">
        <v>917</v>
      </c>
      <c r="X134" s="107">
        <v>680</v>
      </c>
    </row>
    <row r="135" spans="1:24" ht="22.5" x14ac:dyDescent="0.25">
      <c r="A135" s="105">
        <f t="shared" si="4"/>
        <v>25</v>
      </c>
      <c r="B135" s="106" t="s">
        <v>1437</v>
      </c>
      <c r="C135" s="106" t="s">
        <v>25</v>
      </c>
      <c r="D135" s="106" t="s">
        <v>930</v>
      </c>
      <c r="E135" s="106" t="s">
        <v>931</v>
      </c>
      <c r="F135" s="106" t="s">
        <v>917</v>
      </c>
      <c r="G135" s="326">
        <v>6822368</v>
      </c>
      <c r="H135" s="108">
        <v>7</v>
      </c>
      <c r="I135" s="114">
        <v>141</v>
      </c>
      <c r="J135" s="108">
        <v>182</v>
      </c>
      <c r="K135" s="106" t="s">
        <v>67</v>
      </c>
      <c r="L135" s="106" t="s">
        <v>932</v>
      </c>
      <c r="M135" s="106" t="s">
        <v>545</v>
      </c>
      <c r="N135" s="106" t="s">
        <v>116</v>
      </c>
      <c r="O135" s="110">
        <v>7878331100</v>
      </c>
      <c r="P135" s="111">
        <v>7878331300</v>
      </c>
      <c r="Q135" s="112" t="s">
        <v>933</v>
      </c>
      <c r="R135" s="113" t="s">
        <v>934</v>
      </c>
      <c r="S135" s="508"/>
      <c r="T135" s="1"/>
      <c r="U135" s="106" t="s">
        <v>935</v>
      </c>
      <c r="V135" s="106" t="s">
        <v>0</v>
      </c>
      <c r="W135" s="106" t="s">
        <v>917</v>
      </c>
      <c r="X135" s="107">
        <v>680</v>
      </c>
    </row>
    <row r="136" spans="1:24" ht="22.5" x14ac:dyDescent="0.25">
      <c r="A136" s="105">
        <f t="shared" si="4"/>
        <v>26</v>
      </c>
      <c r="B136" s="106" t="s">
        <v>1438</v>
      </c>
      <c r="C136" s="106" t="s">
        <v>25</v>
      </c>
      <c r="D136" s="106" t="s">
        <v>937</v>
      </c>
      <c r="E136" s="106" t="s">
        <v>938</v>
      </c>
      <c r="F136" s="106" t="s">
        <v>917</v>
      </c>
      <c r="G136" s="107">
        <v>680</v>
      </c>
      <c r="H136" s="108">
        <v>4</v>
      </c>
      <c r="I136" s="114">
        <v>206</v>
      </c>
      <c r="J136" s="108">
        <v>240</v>
      </c>
      <c r="K136" s="106" t="s">
        <v>67</v>
      </c>
      <c r="L136" s="106" t="s">
        <v>939</v>
      </c>
      <c r="M136" s="106" t="s">
        <v>940</v>
      </c>
      <c r="N136" s="106" t="s">
        <v>186</v>
      </c>
      <c r="O136" s="110">
        <v>7878323030</v>
      </c>
      <c r="P136" s="111">
        <v>7878343475</v>
      </c>
      <c r="Q136" s="112" t="s">
        <v>941</v>
      </c>
      <c r="R136" s="113" t="s">
        <v>942</v>
      </c>
      <c r="S136" s="508"/>
      <c r="T136" s="1"/>
      <c r="U136" s="106" t="s">
        <v>943</v>
      </c>
      <c r="V136" s="106" t="s">
        <v>34</v>
      </c>
      <c r="W136" s="106" t="s">
        <v>917</v>
      </c>
      <c r="X136" s="107">
        <v>680</v>
      </c>
    </row>
    <row r="137" spans="1:24" ht="22.5" x14ac:dyDescent="0.25">
      <c r="A137" s="105">
        <f t="shared" si="4"/>
        <v>27</v>
      </c>
      <c r="B137" s="106" t="s">
        <v>944</v>
      </c>
      <c r="C137" s="106" t="s">
        <v>25</v>
      </c>
      <c r="D137" s="106" t="s">
        <v>945</v>
      </c>
      <c r="E137" s="106" t="s">
        <v>34</v>
      </c>
      <c r="F137" s="106" t="s">
        <v>946</v>
      </c>
      <c r="G137" s="107">
        <v>678</v>
      </c>
      <c r="H137" s="108">
        <v>1</v>
      </c>
      <c r="I137" s="114">
        <v>38</v>
      </c>
      <c r="J137" s="108">
        <v>20</v>
      </c>
      <c r="K137" s="106" t="s">
        <v>947</v>
      </c>
      <c r="L137" s="106" t="s">
        <v>140</v>
      </c>
      <c r="M137" s="106" t="s">
        <v>948</v>
      </c>
      <c r="N137" s="106" t="s">
        <v>63</v>
      </c>
      <c r="O137" s="110">
        <v>7878953070</v>
      </c>
      <c r="P137" s="111">
        <v>7878953589</v>
      </c>
      <c r="Q137" s="112" t="s">
        <v>949</v>
      </c>
      <c r="R137" s="113" t="s">
        <v>950</v>
      </c>
      <c r="S137" s="117">
        <f>SUM(I137:I137)</f>
        <v>38</v>
      </c>
      <c r="T137" s="1"/>
      <c r="U137" s="106" t="s">
        <v>951</v>
      </c>
      <c r="V137" s="106" t="s">
        <v>34</v>
      </c>
      <c r="W137" s="106" t="s">
        <v>946</v>
      </c>
      <c r="X137" s="107">
        <v>678</v>
      </c>
    </row>
    <row r="138" spans="1:24" ht="22.5" x14ac:dyDescent="0.25">
      <c r="A138" s="105">
        <f t="shared" si="4"/>
        <v>28</v>
      </c>
      <c r="B138" s="106" t="s">
        <v>1639</v>
      </c>
      <c r="C138" s="106" t="s">
        <v>137</v>
      </c>
      <c r="D138" s="106" t="s">
        <v>953</v>
      </c>
      <c r="E138" s="106" t="s">
        <v>954</v>
      </c>
      <c r="F138" s="106" t="s">
        <v>955</v>
      </c>
      <c r="G138" s="107">
        <v>677</v>
      </c>
      <c r="H138" s="108">
        <v>1</v>
      </c>
      <c r="I138" s="114">
        <v>9</v>
      </c>
      <c r="J138" s="108">
        <v>9</v>
      </c>
      <c r="K138" s="106" t="s">
        <v>67</v>
      </c>
      <c r="L138" s="106" t="s">
        <v>956</v>
      </c>
      <c r="M138" s="106" t="s">
        <v>957</v>
      </c>
      <c r="N138" s="106" t="s">
        <v>63</v>
      </c>
      <c r="O138" s="110">
        <v>7878238550</v>
      </c>
      <c r="P138" s="111">
        <v>7878238550</v>
      </c>
      <c r="Q138" s="115" t="s">
        <v>958</v>
      </c>
      <c r="R138" s="113" t="s">
        <v>1636</v>
      </c>
      <c r="S138" s="509">
        <f>SUM(I138:I145)</f>
        <v>282</v>
      </c>
      <c r="T138" s="1"/>
      <c r="U138" s="106" t="s">
        <v>959</v>
      </c>
      <c r="V138" s="106" t="s">
        <v>34</v>
      </c>
      <c r="W138" s="106" t="s">
        <v>955</v>
      </c>
      <c r="X138" s="107">
        <v>677</v>
      </c>
    </row>
    <row r="139" spans="1:24" ht="22.5" x14ac:dyDescent="0.25">
      <c r="A139" s="105">
        <f>+A138+1</f>
        <v>29</v>
      </c>
      <c r="B139" s="106" t="s">
        <v>960</v>
      </c>
      <c r="C139" s="106" t="s">
        <v>25</v>
      </c>
      <c r="D139" s="106" t="s">
        <v>961</v>
      </c>
      <c r="E139" s="106" t="s">
        <v>962</v>
      </c>
      <c r="F139" s="106" t="s">
        <v>955</v>
      </c>
      <c r="G139" s="107">
        <v>677</v>
      </c>
      <c r="H139" s="108">
        <v>2</v>
      </c>
      <c r="I139" s="114">
        <v>19</v>
      </c>
      <c r="J139" s="108">
        <v>13</v>
      </c>
      <c r="K139" s="106" t="s">
        <v>86</v>
      </c>
      <c r="L139" s="106" t="s">
        <v>775</v>
      </c>
      <c r="M139" s="106" t="s">
        <v>963</v>
      </c>
      <c r="N139" s="106" t="s">
        <v>158</v>
      </c>
      <c r="O139" s="110">
        <v>7878235600</v>
      </c>
      <c r="P139" s="111" t="s">
        <v>0</v>
      </c>
      <c r="Q139" s="112" t="s">
        <v>964</v>
      </c>
      <c r="R139" s="113" t="s">
        <v>965</v>
      </c>
      <c r="S139" s="520"/>
      <c r="T139" s="1"/>
      <c r="U139" s="106" t="s">
        <v>966</v>
      </c>
      <c r="V139" s="106" t="s">
        <v>34</v>
      </c>
      <c r="W139" s="106" t="s">
        <v>955</v>
      </c>
      <c r="X139" s="107">
        <v>677</v>
      </c>
    </row>
    <row r="140" spans="1:24" ht="22.5" x14ac:dyDescent="0.25">
      <c r="A140" s="105">
        <f t="shared" si="4"/>
        <v>30</v>
      </c>
      <c r="B140" s="106" t="s">
        <v>967</v>
      </c>
      <c r="C140" s="106" t="s">
        <v>137</v>
      </c>
      <c r="D140" s="106" t="s">
        <v>968</v>
      </c>
      <c r="E140" s="106" t="s">
        <v>969</v>
      </c>
      <c r="F140" s="106" t="s">
        <v>955</v>
      </c>
      <c r="G140" s="107">
        <v>677</v>
      </c>
      <c r="H140" s="108">
        <v>1</v>
      </c>
      <c r="I140" s="114">
        <v>7</v>
      </c>
      <c r="J140" s="108">
        <v>2</v>
      </c>
      <c r="K140" s="106" t="s">
        <v>108</v>
      </c>
      <c r="L140" s="106" t="s">
        <v>970</v>
      </c>
      <c r="M140" s="106" t="s">
        <v>971</v>
      </c>
      <c r="N140" s="106" t="s">
        <v>158</v>
      </c>
      <c r="O140" s="110">
        <v>7878230147</v>
      </c>
      <c r="P140" s="111" t="s">
        <v>34</v>
      </c>
      <c r="Q140" s="112" t="s">
        <v>972</v>
      </c>
      <c r="R140" s="113" t="s">
        <v>973</v>
      </c>
      <c r="S140" s="520"/>
      <c r="T140" s="1"/>
      <c r="U140" s="106" t="s">
        <v>974</v>
      </c>
      <c r="V140" s="106" t="s">
        <v>34</v>
      </c>
      <c r="W140" s="106" t="s">
        <v>955</v>
      </c>
      <c r="X140" s="107">
        <v>677</v>
      </c>
    </row>
    <row r="141" spans="1:24" ht="22.5" x14ac:dyDescent="0.25">
      <c r="A141" s="105">
        <f t="shared" si="4"/>
        <v>31</v>
      </c>
      <c r="B141" s="106" t="s">
        <v>975</v>
      </c>
      <c r="C141" s="106" t="s">
        <v>197</v>
      </c>
      <c r="D141" s="106" t="s">
        <v>976</v>
      </c>
      <c r="E141" s="106" t="s">
        <v>34</v>
      </c>
      <c r="F141" s="106" t="s">
        <v>955</v>
      </c>
      <c r="G141" s="107">
        <v>677</v>
      </c>
      <c r="H141" s="108">
        <v>1</v>
      </c>
      <c r="I141" s="114">
        <v>5</v>
      </c>
      <c r="J141" s="108">
        <v>2</v>
      </c>
      <c r="K141" s="106" t="s">
        <v>86</v>
      </c>
      <c r="L141" s="106" t="s">
        <v>156</v>
      </c>
      <c r="M141" s="106" t="s">
        <v>977</v>
      </c>
      <c r="N141" s="106" t="s">
        <v>158</v>
      </c>
      <c r="O141" s="110">
        <v>7878231378</v>
      </c>
      <c r="P141" s="111">
        <v>9172103026</v>
      </c>
      <c r="Q141" s="115" t="s">
        <v>978</v>
      </c>
      <c r="R141" s="113" t="s">
        <v>979</v>
      </c>
      <c r="S141" s="520"/>
      <c r="T141" s="1"/>
      <c r="U141" s="106" t="s">
        <v>980</v>
      </c>
      <c r="V141" s="106" t="s">
        <v>962</v>
      </c>
      <c r="W141" s="106" t="s">
        <v>955</v>
      </c>
      <c r="X141" s="107">
        <v>677</v>
      </c>
    </row>
    <row r="142" spans="1:24" ht="22.5" x14ac:dyDescent="0.25">
      <c r="A142" s="105">
        <f>+A141+1</f>
        <v>32</v>
      </c>
      <c r="B142" s="106" t="s">
        <v>981</v>
      </c>
      <c r="C142" s="106" t="s">
        <v>25</v>
      </c>
      <c r="D142" s="106" t="s">
        <v>982</v>
      </c>
      <c r="E142" s="106" t="s">
        <v>34</v>
      </c>
      <c r="F142" s="106" t="s">
        <v>955</v>
      </c>
      <c r="G142" s="107">
        <v>677</v>
      </c>
      <c r="H142" s="108">
        <v>4</v>
      </c>
      <c r="I142" s="114">
        <v>112</v>
      </c>
      <c r="J142" s="108">
        <v>142</v>
      </c>
      <c r="K142" s="106" t="s">
        <v>67</v>
      </c>
      <c r="L142" s="106" t="s">
        <v>983</v>
      </c>
      <c r="M142" s="106" t="s">
        <v>984</v>
      </c>
      <c r="N142" s="106" t="s">
        <v>63</v>
      </c>
      <c r="O142" s="110">
        <v>7878237500</v>
      </c>
      <c r="P142" s="111" t="s">
        <v>34</v>
      </c>
      <c r="Q142" s="115" t="s">
        <v>985</v>
      </c>
      <c r="R142" s="113" t="s">
        <v>986</v>
      </c>
      <c r="S142" s="520"/>
      <c r="T142" s="1"/>
      <c r="U142" s="106" t="s">
        <v>987</v>
      </c>
      <c r="V142" s="106" t="s">
        <v>34</v>
      </c>
      <c r="W142" s="106" t="s">
        <v>955</v>
      </c>
      <c r="X142" s="107">
        <v>677</v>
      </c>
    </row>
    <row r="143" spans="1:24" ht="22.5" x14ac:dyDescent="0.25">
      <c r="A143" s="105">
        <f t="shared" si="4"/>
        <v>33</v>
      </c>
      <c r="B143" s="106" t="s">
        <v>988</v>
      </c>
      <c r="C143" s="106" t="s">
        <v>137</v>
      </c>
      <c r="D143" s="106" t="s">
        <v>989</v>
      </c>
      <c r="E143" s="106" t="s">
        <v>34</v>
      </c>
      <c r="F143" s="106" t="s">
        <v>955</v>
      </c>
      <c r="G143" s="107">
        <v>677</v>
      </c>
      <c r="H143" s="108">
        <v>1</v>
      </c>
      <c r="I143" s="114">
        <v>21</v>
      </c>
      <c r="J143" s="108">
        <v>6</v>
      </c>
      <c r="K143" s="106" t="s">
        <v>86</v>
      </c>
      <c r="L143" s="106" t="s">
        <v>990</v>
      </c>
      <c r="M143" s="106" t="s">
        <v>991</v>
      </c>
      <c r="N143" s="106" t="s">
        <v>158</v>
      </c>
      <c r="O143" s="110">
        <v>7878235654</v>
      </c>
      <c r="P143" s="111">
        <v>7878230224</v>
      </c>
      <c r="Q143" s="115" t="s">
        <v>992</v>
      </c>
      <c r="R143" s="113" t="s">
        <v>993</v>
      </c>
      <c r="S143" s="520"/>
      <c r="T143" s="1"/>
      <c r="U143" s="106" t="s">
        <v>994</v>
      </c>
      <c r="V143" s="106" t="s">
        <v>34</v>
      </c>
      <c r="W143" s="106" t="s">
        <v>955</v>
      </c>
      <c r="X143" s="107">
        <v>677</v>
      </c>
    </row>
    <row r="144" spans="1:24" ht="22.5" x14ac:dyDescent="0.25">
      <c r="A144" s="105">
        <f t="shared" si="4"/>
        <v>34</v>
      </c>
      <c r="B144" s="106" t="s">
        <v>995</v>
      </c>
      <c r="C144" s="106" t="s">
        <v>25</v>
      </c>
      <c r="D144" s="106" t="s">
        <v>996</v>
      </c>
      <c r="E144" s="106" t="s">
        <v>34</v>
      </c>
      <c r="F144" s="106" t="s">
        <v>955</v>
      </c>
      <c r="G144" s="107">
        <v>677</v>
      </c>
      <c r="H144" s="108">
        <v>3</v>
      </c>
      <c r="I144" s="114">
        <v>98</v>
      </c>
      <c r="J144" s="108">
        <v>79</v>
      </c>
      <c r="K144" s="106" t="s">
        <v>29</v>
      </c>
      <c r="L144" s="106" t="s">
        <v>997</v>
      </c>
      <c r="M144" s="106" t="s">
        <v>998</v>
      </c>
      <c r="N144" s="106" t="s">
        <v>116</v>
      </c>
      <c r="O144" s="110">
        <v>7878232450</v>
      </c>
      <c r="P144" s="111">
        <v>7878231770</v>
      </c>
      <c r="Q144" s="115" t="s">
        <v>999</v>
      </c>
      <c r="R144" s="113" t="s">
        <v>1000</v>
      </c>
      <c r="S144" s="520"/>
      <c r="T144" s="1"/>
      <c r="U144" s="106" t="s">
        <v>1001</v>
      </c>
      <c r="V144" s="106" t="s">
        <v>34</v>
      </c>
      <c r="W144" s="106" t="s">
        <v>955</v>
      </c>
      <c r="X144" s="107">
        <v>677</v>
      </c>
    </row>
    <row r="145" spans="1:24" ht="33.75" x14ac:dyDescent="0.25">
      <c r="A145" s="105">
        <f>+A144+1</f>
        <v>35</v>
      </c>
      <c r="B145" s="106" t="s">
        <v>1002</v>
      </c>
      <c r="C145" s="106" t="s">
        <v>137</v>
      </c>
      <c r="D145" s="106" t="s">
        <v>1003</v>
      </c>
      <c r="E145" s="106" t="s">
        <v>34</v>
      </c>
      <c r="F145" s="106" t="s">
        <v>955</v>
      </c>
      <c r="G145" s="107">
        <v>677</v>
      </c>
      <c r="H145" s="108"/>
      <c r="I145" s="114">
        <v>11</v>
      </c>
      <c r="J145" s="108"/>
      <c r="K145" s="106" t="s">
        <v>67</v>
      </c>
      <c r="L145" s="106" t="s">
        <v>1004</v>
      </c>
      <c r="M145" s="106" t="s">
        <v>1005</v>
      </c>
      <c r="N145" s="106" t="s">
        <v>63</v>
      </c>
      <c r="O145" s="110" t="s">
        <v>1507</v>
      </c>
      <c r="P145" s="111" t="s">
        <v>1509</v>
      </c>
      <c r="Q145" s="115" t="s">
        <v>1007</v>
      </c>
      <c r="R145" s="113" t="s">
        <v>1421</v>
      </c>
      <c r="S145" s="521"/>
      <c r="T145" s="1"/>
      <c r="U145" s="106" t="s">
        <v>1493</v>
      </c>
      <c r="V145" s="106"/>
      <c r="W145" s="106" t="s">
        <v>1494</v>
      </c>
      <c r="X145" s="107">
        <v>677</v>
      </c>
    </row>
    <row r="146" spans="1:24" ht="22.5" x14ac:dyDescent="0.25">
      <c r="A146" s="105">
        <f t="shared" ref="A146:A149" si="5">+A145+1</f>
        <v>36</v>
      </c>
      <c r="B146" s="106" t="s">
        <v>1008</v>
      </c>
      <c r="C146" s="106" t="s">
        <v>197</v>
      </c>
      <c r="D146" s="106" t="s">
        <v>1009</v>
      </c>
      <c r="E146" s="106" t="s">
        <v>34</v>
      </c>
      <c r="F146" s="106" t="s">
        <v>1010</v>
      </c>
      <c r="G146" s="107">
        <v>683</v>
      </c>
      <c r="H146" s="108">
        <v>0</v>
      </c>
      <c r="I146" s="114">
        <v>4</v>
      </c>
      <c r="J146" s="108">
        <v>1</v>
      </c>
      <c r="K146" s="106" t="s">
        <v>67</v>
      </c>
      <c r="L146" s="106" t="s">
        <v>101</v>
      </c>
      <c r="M146" s="106" t="s">
        <v>1011</v>
      </c>
      <c r="N146" s="106" t="s">
        <v>63</v>
      </c>
      <c r="O146" s="110" t="s">
        <v>1508</v>
      </c>
      <c r="P146" s="111" t="s">
        <v>34</v>
      </c>
      <c r="Q146" s="115" t="s">
        <v>1013</v>
      </c>
      <c r="R146" s="113" t="s">
        <v>1014</v>
      </c>
      <c r="S146" s="318">
        <f>+I146</f>
        <v>4</v>
      </c>
      <c r="T146" s="1"/>
      <c r="U146" s="106" t="s">
        <v>1476</v>
      </c>
      <c r="V146" s="106"/>
      <c r="W146" s="106" t="s">
        <v>1010</v>
      </c>
      <c r="X146" s="107">
        <v>683</v>
      </c>
    </row>
    <row r="147" spans="1:24" ht="22.5" x14ac:dyDescent="0.25">
      <c r="A147" s="105">
        <f t="shared" si="5"/>
        <v>37</v>
      </c>
      <c r="B147" s="106" t="s">
        <v>1015</v>
      </c>
      <c r="C147" s="106" t="s">
        <v>25</v>
      </c>
      <c r="D147" s="106" t="s">
        <v>1016</v>
      </c>
      <c r="E147" s="106" t="s">
        <v>1017</v>
      </c>
      <c r="F147" s="106" t="s">
        <v>1018</v>
      </c>
      <c r="G147" s="107">
        <v>685</v>
      </c>
      <c r="H147" s="108">
        <v>1</v>
      </c>
      <c r="I147" s="114">
        <v>20</v>
      </c>
      <c r="J147" s="108">
        <v>36</v>
      </c>
      <c r="K147" s="106" t="s">
        <v>67</v>
      </c>
      <c r="L147" s="106" t="s">
        <v>1019</v>
      </c>
      <c r="M147" s="106" t="s">
        <v>1020</v>
      </c>
      <c r="N147" s="106" t="s">
        <v>63</v>
      </c>
      <c r="O147" s="110">
        <v>7872804040</v>
      </c>
      <c r="P147" s="111" t="s">
        <v>34</v>
      </c>
      <c r="Q147" s="115" t="s">
        <v>1021</v>
      </c>
      <c r="R147" s="113" t="s">
        <v>1022</v>
      </c>
      <c r="S147" s="508">
        <f>SUM(I147:I149)</f>
        <v>30</v>
      </c>
      <c r="T147" s="1"/>
      <c r="U147" s="106" t="s">
        <v>1023</v>
      </c>
      <c r="V147" s="106" t="s">
        <v>1024</v>
      </c>
      <c r="W147" s="106" t="s">
        <v>1018</v>
      </c>
      <c r="X147" s="107">
        <v>685</v>
      </c>
    </row>
    <row r="148" spans="1:24" ht="22.5" x14ac:dyDescent="0.25">
      <c r="A148" s="105">
        <f t="shared" si="5"/>
        <v>38</v>
      </c>
      <c r="B148" s="106" t="s">
        <v>1025</v>
      </c>
      <c r="C148" s="106" t="s">
        <v>197</v>
      </c>
      <c r="D148" s="106" t="s">
        <v>1026</v>
      </c>
      <c r="E148" s="106" t="s">
        <v>1027</v>
      </c>
      <c r="F148" s="106" t="s">
        <v>1018</v>
      </c>
      <c r="G148" s="107">
        <v>685</v>
      </c>
      <c r="H148" s="108">
        <v>1</v>
      </c>
      <c r="I148" s="118">
        <v>6</v>
      </c>
      <c r="J148" s="108"/>
      <c r="K148" s="106" t="s">
        <v>278</v>
      </c>
      <c r="L148" s="106" t="s">
        <v>775</v>
      </c>
      <c r="M148" s="106" t="s">
        <v>1028</v>
      </c>
      <c r="N148" s="106" t="s">
        <v>63</v>
      </c>
      <c r="O148" s="110" t="s">
        <v>1510</v>
      </c>
      <c r="P148" s="111"/>
      <c r="Q148" s="115" t="s">
        <v>1030</v>
      </c>
      <c r="R148" s="113" t="s">
        <v>1031</v>
      </c>
      <c r="S148" s="509"/>
      <c r="T148" s="1"/>
      <c r="U148" s="106" t="s">
        <v>1477</v>
      </c>
      <c r="V148" s="106"/>
      <c r="W148" s="106" t="s">
        <v>1018</v>
      </c>
      <c r="X148" s="107">
        <v>685</v>
      </c>
    </row>
    <row r="149" spans="1:24" ht="23.25" thickBot="1" x14ac:dyDescent="0.3">
      <c r="A149" s="105">
        <f t="shared" si="5"/>
        <v>39</v>
      </c>
      <c r="B149" s="106" t="s">
        <v>1032</v>
      </c>
      <c r="C149" s="106" t="s">
        <v>197</v>
      </c>
      <c r="D149" s="106" t="s">
        <v>1033</v>
      </c>
      <c r="E149" s="106" t="s">
        <v>34</v>
      </c>
      <c r="F149" s="106" t="s">
        <v>1018</v>
      </c>
      <c r="G149" s="107">
        <v>685</v>
      </c>
      <c r="H149" s="108">
        <v>1</v>
      </c>
      <c r="I149" s="120">
        <v>4</v>
      </c>
      <c r="J149" s="108">
        <v>2</v>
      </c>
      <c r="K149" s="106" t="s">
        <v>29</v>
      </c>
      <c r="L149" s="106" t="s">
        <v>1034</v>
      </c>
      <c r="M149" s="106" t="s">
        <v>1035</v>
      </c>
      <c r="N149" s="106" t="s">
        <v>201</v>
      </c>
      <c r="O149" s="121">
        <v>7879422867</v>
      </c>
      <c r="P149" s="111" t="s">
        <v>34</v>
      </c>
      <c r="Q149" s="122"/>
      <c r="R149" s="113" t="s">
        <v>1036</v>
      </c>
      <c r="S149" s="510"/>
      <c r="T149" s="1"/>
      <c r="U149" s="106" t="s">
        <v>1037</v>
      </c>
      <c r="V149" s="106" t="s">
        <v>34</v>
      </c>
      <c r="W149" s="106" t="s">
        <v>1018</v>
      </c>
      <c r="X149" s="107">
        <v>685</v>
      </c>
    </row>
    <row r="150" spans="1:24" ht="15.75" thickBot="1" x14ac:dyDescent="0.3">
      <c r="A150" s="70"/>
      <c r="B150" s="71"/>
      <c r="C150" s="71"/>
      <c r="D150" s="71"/>
      <c r="E150" s="71"/>
      <c r="F150" s="71"/>
      <c r="G150" s="71"/>
      <c r="H150" s="72"/>
      <c r="I150" s="123">
        <f>SUM(I111:I149)</f>
        <v>1931</v>
      </c>
      <c r="J150" s="74"/>
      <c r="K150" s="71"/>
      <c r="L150" s="71"/>
      <c r="M150" s="71"/>
      <c r="N150" s="71"/>
      <c r="O150" s="71"/>
      <c r="P150" s="75"/>
      <c r="Q150" s="71"/>
      <c r="R150" s="71"/>
      <c r="S150" s="71"/>
      <c r="T150" s="1"/>
      <c r="U150" s="71"/>
      <c r="V150" s="71"/>
      <c r="W150" s="71"/>
      <c r="X150" s="71"/>
    </row>
    <row r="151" spans="1:24" ht="15.75" thickBot="1" x14ac:dyDescent="0.3">
      <c r="A151" s="124">
        <v>10</v>
      </c>
      <c r="B151" s="495" t="s">
        <v>1038</v>
      </c>
      <c r="C151" s="495"/>
      <c r="D151" s="495"/>
      <c r="E151" s="495"/>
      <c r="F151" s="495"/>
      <c r="G151" s="495"/>
      <c r="H151" s="495"/>
      <c r="I151" s="495"/>
      <c r="J151" s="495"/>
      <c r="K151" s="495"/>
      <c r="L151" s="495"/>
      <c r="M151" s="495"/>
      <c r="N151" s="495"/>
      <c r="O151" s="495"/>
      <c r="P151" s="495"/>
      <c r="Q151" s="495"/>
      <c r="R151" s="495"/>
      <c r="S151" s="496"/>
      <c r="T151" s="1"/>
      <c r="U151" s="125"/>
      <c r="V151" s="126"/>
      <c r="W151" s="126"/>
      <c r="X151" s="127"/>
    </row>
    <row r="152" spans="1:24" ht="22.5" x14ac:dyDescent="0.25">
      <c r="A152" s="128">
        <v>1</v>
      </c>
      <c r="B152" s="129" t="s">
        <v>1039</v>
      </c>
      <c r="C152" s="129" t="s">
        <v>25</v>
      </c>
      <c r="D152" s="129" t="s">
        <v>1040</v>
      </c>
      <c r="E152" s="129" t="s">
        <v>1041</v>
      </c>
      <c r="F152" s="129" t="s">
        <v>1042</v>
      </c>
      <c r="G152" s="325">
        <v>6560015</v>
      </c>
      <c r="H152" s="131">
        <v>8</v>
      </c>
      <c r="I152" s="132">
        <v>136</v>
      </c>
      <c r="J152" s="131">
        <v>99</v>
      </c>
      <c r="K152" s="129" t="s">
        <v>278</v>
      </c>
      <c r="L152" s="129" t="s">
        <v>1043</v>
      </c>
      <c r="M152" s="129" t="s">
        <v>437</v>
      </c>
      <c r="N152" s="129" t="s">
        <v>1044</v>
      </c>
      <c r="O152" s="133">
        <v>7878353335</v>
      </c>
      <c r="P152" s="134">
        <v>7879270013</v>
      </c>
      <c r="Q152" s="135" t="s">
        <v>1045</v>
      </c>
      <c r="R152" s="135" t="s">
        <v>1046</v>
      </c>
      <c r="S152" s="136">
        <f>I152</f>
        <v>136</v>
      </c>
      <c r="T152" s="1"/>
      <c r="U152" s="129" t="s">
        <v>1047</v>
      </c>
      <c r="V152" s="129" t="s">
        <v>34</v>
      </c>
      <c r="W152" s="129" t="s">
        <v>1042</v>
      </c>
      <c r="X152" s="325">
        <v>6560015</v>
      </c>
    </row>
    <row r="153" spans="1:24" ht="33.75" x14ac:dyDescent="0.25">
      <c r="A153" s="128">
        <f>+A152+1</f>
        <v>2</v>
      </c>
      <c r="B153" s="129" t="s">
        <v>1048</v>
      </c>
      <c r="C153" s="129" t="s">
        <v>25</v>
      </c>
      <c r="D153" s="129" t="s">
        <v>1049</v>
      </c>
      <c r="E153" s="129" t="s">
        <v>1050</v>
      </c>
      <c r="F153" s="129" t="s">
        <v>1051</v>
      </c>
      <c r="G153" s="130">
        <v>751</v>
      </c>
      <c r="H153" s="131">
        <v>2</v>
      </c>
      <c r="I153" s="132">
        <v>32</v>
      </c>
      <c r="J153" s="131">
        <v>51</v>
      </c>
      <c r="K153" s="129" t="s">
        <v>278</v>
      </c>
      <c r="L153" s="129" t="s">
        <v>1052</v>
      </c>
      <c r="M153" s="129" t="s">
        <v>421</v>
      </c>
      <c r="N153" s="129" t="s">
        <v>63</v>
      </c>
      <c r="O153" s="133" t="s">
        <v>1511</v>
      </c>
      <c r="P153" s="134"/>
      <c r="Q153" s="135" t="s">
        <v>1054</v>
      </c>
      <c r="R153" s="135" t="s">
        <v>1055</v>
      </c>
      <c r="S153" s="497">
        <f>+I153+I154</f>
        <v>99</v>
      </c>
      <c r="T153" s="1"/>
      <c r="U153" s="129" t="s">
        <v>1478</v>
      </c>
      <c r="V153" s="129"/>
      <c r="W153" s="129" t="s">
        <v>1051</v>
      </c>
      <c r="X153" s="130">
        <v>751</v>
      </c>
    </row>
    <row r="154" spans="1:24" ht="23.25" thickBot="1" x14ac:dyDescent="0.3">
      <c r="A154" s="128">
        <f>+A153+1</f>
        <v>3</v>
      </c>
      <c r="B154" s="129" t="s">
        <v>1056</v>
      </c>
      <c r="C154" s="129" t="s">
        <v>25</v>
      </c>
      <c r="D154" s="129" t="s">
        <v>1057</v>
      </c>
      <c r="E154" s="129" t="s">
        <v>1058</v>
      </c>
      <c r="F154" s="129" t="s">
        <v>1051</v>
      </c>
      <c r="G154" s="130">
        <v>751</v>
      </c>
      <c r="H154" s="131">
        <v>3</v>
      </c>
      <c r="I154" s="132">
        <v>67</v>
      </c>
      <c r="J154" s="131">
        <v>30</v>
      </c>
      <c r="K154" s="129" t="s">
        <v>67</v>
      </c>
      <c r="L154" s="129" t="s">
        <v>956</v>
      </c>
      <c r="M154" s="129" t="s">
        <v>68</v>
      </c>
      <c r="N154" s="129" t="s">
        <v>63</v>
      </c>
      <c r="O154" s="133" t="s">
        <v>1512</v>
      </c>
      <c r="P154" s="134"/>
      <c r="Q154" s="135" t="s">
        <v>1060</v>
      </c>
      <c r="R154" s="135" t="s">
        <v>1061</v>
      </c>
      <c r="S154" s="498"/>
      <c r="T154" s="1"/>
      <c r="U154" s="129" t="s">
        <v>1479</v>
      </c>
      <c r="V154" s="129"/>
      <c r="W154" s="129" t="s">
        <v>1051</v>
      </c>
      <c r="X154" s="130">
        <v>751</v>
      </c>
    </row>
    <row r="155" spans="1:24" ht="22.5" x14ac:dyDescent="0.25">
      <c r="A155" s="128">
        <f t="shared" ref="A155:A158" si="6">+A154+1</f>
        <v>4</v>
      </c>
      <c r="B155" s="129" t="s">
        <v>1062</v>
      </c>
      <c r="C155" s="129" t="s">
        <v>25</v>
      </c>
      <c r="D155" s="129" t="s">
        <v>1063</v>
      </c>
      <c r="E155" s="129" t="s">
        <v>34</v>
      </c>
      <c r="F155" s="129" t="s">
        <v>1064</v>
      </c>
      <c r="G155" s="325">
        <v>7327419</v>
      </c>
      <c r="H155" s="131">
        <v>12</v>
      </c>
      <c r="I155" s="137">
        <v>254</v>
      </c>
      <c r="J155" s="131">
        <v>325</v>
      </c>
      <c r="K155" s="129" t="s">
        <v>29</v>
      </c>
      <c r="L155" s="129" t="s">
        <v>1065</v>
      </c>
      <c r="M155" s="129" t="s">
        <v>437</v>
      </c>
      <c r="N155" s="129" t="s">
        <v>116</v>
      </c>
      <c r="O155" s="133">
        <v>7872597676</v>
      </c>
      <c r="P155" s="134">
        <v>7872597618</v>
      </c>
      <c r="Q155" s="135" t="s">
        <v>96</v>
      </c>
      <c r="R155" s="329" t="s">
        <v>1066</v>
      </c>
      <c r="S155" s="499">
        <f>SUM(I155:I161)</f>
        <v>804</v>
      </c>
      <c r="T155" s="1"/>
      <c r="U155" s="129" t="s">
        <v>1067</v>
      </c>
      <c r="V155" s="129" t="s">
        <v>34</v>
      </c>
      <c r="W155" s="129" t="s">
        <v>1064</v>
      </c>
      <c r="X155" s="325">
        <v>7327419</v>
      </c>
    </row>
    <row r="156" spans="1:24" ht="22.5" x14ac:dyDescent="0.25">
      <c r="A156" s="128">
        <f t="shared" si="6"/>
        <v>5</v>
      </c>
      <c r="B156" s="129" t="s">
        <v>1068</v>
      </c>
      <c r="C156" s="129" t="s">
        <v>25</v>
      </c>
      <c r="D156" s="129" t="s">
        <v>1069</v>
      </c>
      <c r="E156" s="129" t="s">
        <v>1070</v>
      </c>
      <c r="F156" s="129" t="s">
        <v>1064</v>
      </c>
      <c r="G156" s="325">
        <v>7281502</v>
      </c>
      <c r="H156" s="131">
        <v>7</v>
      </c>
      <c r="I156" s="137">
        <v>116</v>
      </c>
      <c r="J156" s="131">
        <v>180</v>
      </c>
      <c r="K156" s="129" t="s">
        <v>29</v>
      </c>
      <c r="L156" s="129" t="s">
        <v>1071</v>
      </c>
      <c r="M156" s="129" t="s">
        <v>1072</v>
      </c>
      <c r="N156" s="129" t="s">
        <v>116</v>
      </c>
      <c r="O156" s="133">
        <v>7878441200</v>
      </c>
      <c r="P156" s="134">
        <v>7878418683</v>
      </c>
      <c r="Q156" s="135" t="s">
        <v>933</v>
      </c>
      <c r="R156" s="329" t="s">
        <v>1073</v>
      </c>
      <c r="S156" s="500"/>
      <c r="T156" s="1"/>
      <c r="U156" s="129" t="s">
        <v>1074</v>
      </c>
      <c r="V156" s="129" t="s">
        <v>34</v>
      </c>
      <c r="W156" s="129" t="s">
        <v>1064</v>
      </c>
      <c r="X156" s="325">
        <v>7281502</v>
      </c>
    </row>
    <row r="157" spans="1:24" ht="22.5" x14ac:dyDescent="0.25">
      <c r="A157" s="128">
        <f t="shared" si="6"/>
        <v>6</v>
      </c>
      <c r="B157" s="129" t="s">
        <v>1075</v>
      </c>
      <c r="C157" s="129" t="s">
        <v>25</v>
      </c>
      <c r="D157" s="129" t="s">
        <v>1076</v>
      </c>
      <c r="E157" s="129" t="s">
        <v>34</v>
      </c>
      <c r="F157" s="129" t="s">
        <v>1064</v>
      </c>
      <c r="G157" s="130">
        <v>731</v>
      </c>
      <c r="H157" s="131">
        <v>0</v>
      </c>
      <c r="I157" s="137">
        <v>20</v>
      </c>
      <c r="J157" s="131">
        <v>9</v>
      </c>
      <c r="K157" s="129" t="s">
        <v>67</v>
      </c>
      <c r="L157" s="129" t="s">
        <v>1077</v>
      </c>
      <c r="M157" s="129" t="s">
        <v>1078</v>
      </c>
      <c r="N157" s="129" t="s">
        <v>63</v>
      </c>
      <c r="O157" s="133">
        <v>7878443255</v>
      </c>
      <c r="P157" s="134">
        <v>7878443255</v>
      </c>
      <c r="Q157" s="135" t="s">
        <v>1079</v>
      </c>
      <c r="R157" s="329" t="s">
        <v>1080</v>
      </c>
      <c r="S157" s="500"/>
      <c r="T157" s="1"/>
      <c r="U157" s="129" t="s">
        <v>1081</v>
      </c>
      <c r="V157" s="129" t="s">
        <v>34</v>
      </c>
      <c r="W157" s="129" t="s">
        <v>1064</v>
      </c>
      <c r="X157" s="130">
        <v>731</v>
      </c>
    </row>
    <row r="158" spans="1:24" ht="22.5" x14ac:dyDescent="0.25">
      <c r="A158" s="128">
        <f t="shared" si="6"/>
        <v>7</v>
      </c>
      <c r="B158" s="129" t="s">
        <v>1082</v>
      </c>
      <c r="C158" s="129" t="s">
        <v>25</v>
      </c>
      <c r="D158" s="129" t="s">
        <v>1083</v>
      </c>
      <c r="E158" s="129" t="s">
        <v>34</v>
      </c>
      <c r="F158" s="129" t="s">
        <v>1064</v>
      </c>
      <c r="G158" s="130">
        <v>733</v>
      </c>
      <c r="H158" s="131">
        <v>1</v>
      </c>
      <c r="I158" s="137">
        <v>73</v>
      </c>
      <c r="J158" s="131">
        <v>45</v>
      </c>
      <c r="K158" s="129" t="s">
        <v>86</v>
      </c>
      <c r="L158" s="129" t="s">
        <v>1084</v>
      </c>
      <c r="M158" s="129" t="s">
        <v>1085</v>
      </c>
      <c r="N158" s="129" t="s">
        <v>63</v>
      </c>
      <c r="O158" s="133">
        <v>7873763256</v>
      </c>
      <c r="P158" s="134">
        <v>7878413602</v>
      </c>
      <c r="Q158" s="135" t="s">
        <v>1086</v>
      </c>
      <c r="R158" s="329" t="s">
        <v>1087</v>
      </c>
      <c r="S158" s="500"/>
      <c r="T158" s="1"/>
      <c r="U158" s="129" t="s">
        <v>1088</v>
      </c>
      <c r="V158" s="129" t="s">
        <v>34</v>
      </c>
      <c r="W158" s="129" t="s">
        <v>1064</v>
      </c>
      <c r="X158" s="130">
        <v>733</v>
      </c>
    </row>
    <row r="159" spans="1:24" ht="45" x14ac:dyDescent="0.25">
      <c r="A159" s="128">
        <f>+A158+1</f>
        <v>8</v>
      </c>
      <c r="B159" s="129" t="s">
        <v>1089</v>
      </c>
      <c r="C159" s="129" t="s">
        <v>25</v>
      </c>
      <c r="D159" s="129" t="s">
        <v>1090</v>
      </c>
      <c r="E159" s="129" t="s">
        <v>1091</v>
      </c>
      <c r="F159" s="129" t="s">
        <v>1064</v>
      </c>
      <c r="G159" s="130">
        <v>715</v>
      </c>
      <c r="H159" s="131">
        <v>6</v>
      </c>
      <c r="I159" s="137">
        <v>120</v>
      </c>
      <c r="J159" s="131">
        <v>54</v>
      </c>
      <c r="K159" s="129" t="s">
        <v>29</v>
      </c>
      <c r="L159" s="129" t="s">
        <v>1092</v>
      </c>
      <c r="M159" s="129" t="s">
        <v>73</v>
      </c>
      <c r="N159" s="129" t="s">
        <v>116</v>
      </c>
      <c r="O159" s="133">
        <v>7878411000</v>
      </c>
      <c r="P159" s="134">
        <v>7878484828</v>
      </c>
      <c r="Q159" s="135" t="s">
        <v>1093</v>
      </c>
      <c r="R159" s="329" t="s">
        <v>1094</v>
      </c>
      <c r="S159" s="500"/>
      <c r="T159" s="1"/>
      <c r="U159" s="129" t="s">
        <v>1090</v>
      </c>
      <c r="V159" s="129" t="s">
        <v>1091</v>
      </c>
      <c r="W159" s="129" t="s">
        <v>1064</v>
      </c>
      <c r="X159" s="130">
        <v>715</v>
      </c>
    </row>
    <row r="160" spans="1:24" ht="56.25" x14ac:dyDescent="0.25">
      <c r="A160" s="128">
        <f>+A159+1</f>
        <v>9</v>
      </c>
      <c r="B160" s="129" t="s">
        <v>1095</v>
      </c>
      <c r="C160" s="129" t="s">
        <v>25</v>
      </c>
      <c r="D160" s="129" t="s">
        <v>1096</v>
      </c>
      <c r="E160" s="129"/>
      <c r="F160" s="129" t="s">
        <v>1064</v>
      </c>
      <c r="G160" s="130">
        <v>717</v>
      </c>
      <c r="H160" s="131"/>
      <c r="I160" s="137">
        <v>152</v>
      </c>
      <c r="J160" s="131"/>
      <c r="K160" s="129" t="s">
        <v>67</v>
      </c>
      <c r="L160" s="129" t="s">
        <v>1097</v>
      </c>
      <c r="M160" s="129" t="s">
        <v>1401</v>
      </c>
      <c r="N160" s="129" t="s">
        <v>32</v>
      </c>
      <c r="O160" s="133" t="s">
        <v>1513</v>
      </c>
      <c r="P160" s="134"/>
      <c r="Q160" s="135" t="s">
        <v>1099</v>
      </c>
      <c r="R160" s="329" t="s">
        <v>1100</v>
      </c>
      <c r="S160" s="500"/>
      <c r="T160" s="1"/>
      <c r="U160" s="129" t="s">
        <v>1480</v>
      </c>
      <c r="V160" s="129"/>
      <c r="W160" s="129" t="s">
        <v>1481</v>
      </c>
      <c r="X160" s="130">
        <v>717</v>
      </c>
    </row>
    <row r="161" spans="1:24" ht="23.25" thickBot="1" x14ac:dyDescent="0.3">
      <c r="A161" s="128">
        <f>+A160+1</f>
        <v>10</v>
      </c>
      <c r="B161" s="129" t="s">
        <v>1101</v>
      </c>
      <c r="C161" s="129" t="s">
        <v>25</v>
      </c>
      <c r="D161" s="129" t="s">
        <v>1102</v>
      </c>
      <c r="E161" s="129" t="s">
        <v>1103</v>
      </c>
      <c r="F161" s="129" t="s">
        <v>1064</v>
      </c>
      <c r="G161" s="130">
        <v>731</v>
      </c>
      <c r="H161" s="131">
        <v>6</v>
      </c>
      <c r="I161" s="137">
        <v>69</v>
      </c>
      <c r="J161" s="131">
        <v>177</v>
      </c>
      <c r="K161" s="129" t="s">
        <v>67</v>
      </c>
      <c r="L161" s="129" t="s">
        <v>1104</v>
      </c>
      <c r="M161" s="129" t="s">
        <v>1105</v>
      </c>
      <c r="N161" s="129" t="s">
        <v>63</v>
      </c>
      <c r="O161" s="133">
        <v>7878135050</v>
      </c>
      <c r="P161" s="134">
        <v>7878135025</v>
      </c>
      <c r="Q161" s="135" t="s">
        <v>1106</v>
      </c>
      <c r="R161" s="329" t="s">
        <v>1107</v>
      </c>
      <c r="S161" s="501"/>
      <c r="T161" s="1"/>
      <c r="U161" s="129" t="s">
        <v>1108</v>
      </c>
      <c r="V161" s="129" t="s">
        <v>34</v>
      </c>
      <c r="W161" s="129" t="s">
        <v>1064</v>
      </c>
      <c r="X161" s="130">
        <v>733</v>
      </c>
    </row>
    <row r="162" spans="1:24" ht="15.75" thickBot="1" x14ac:dyDescent="0.3">
      <c r="A162" s="138"/>
      <c r="B162" s="71"/>
      <c r="C162" s="71"/>
      <c r="D162" s="71"/>
      <c r="E162" s="71"/>
      <c r="F162" s="71"/>
      <c r="G162" s="71"/>
      <c r="H162" s="72"/>
      <c r="I162" s="139">
        <f>SUM(I152:I161)</f>
        <v>1039</v>
      </c>
      <c r="J162" s="72"/>
      <c r="K162" s="71"/>
      <c r="L162" s="71"/>
      <c r="M162" s="71"/>
      <c r="N162" s="71"/>
      <c r="O162" s="71"/>
      <c r="P162" s="75"/>
      <c r="Q162" s="71"/>
      <c r="R162" s="71"/>
      <c r="S162" s="71"/>
      <c r="T162" s="1"/>
      <c r="U162" s="71"/>
      <c r="V162" s="71"/>
      <c r="W162" s="71"/>
      <c r="X162" s="71"/>
    </row>
    <row r="163" spans="1:24" ht="15.75" thickBot="1" x14ac:dyDescent="0.3">
      <c r="A163" s="140">
        <v>4</v>
      </c>
      <c r="B163" s="502" t="s">
        <v>1109</v>
      </c>
      <c r="C163" s="502"/>
      <c r="D163" s="502"/>
      <c r="E163" s="502"/>
      <c r="F163" s="502"/>
      <c r="G163" s="502"/>
      <c r="H163" s="502"/>
      <c r="I163" s="502"/>
      <c r="J163" s="502"/>
      <c r="K163" s="502"/>
      <c r="L163" s="502"/>
      <c r="M163" s="502"/>
      <c r="N163" s="502"/>
      <c r="O163" s="502"/>
      <c r="P163" s="502"/>
      <c r="Q163" s="502"/>
      <c r="R163" s="502"/>
      <c r="S163" s="503"/>
      <c r="T163" s="1"/>
      <c r="U163" s="141"/>
      <c r="V163" s="142"/>
      <c r="W163" s="142"/>
      <c r="X163" s="143"/>
    </row>
    <row r="164" spans="1:24" ht="22.5" x14ac:dyDescent="0.25">
      <c r="A164" s="438">
        <v>1</v>
      </c>
      <c r="B164" s="439" t="s">
        <v>1110</v>
      </c>
      <c r="C164" s="439" t="s">
        <v>861</v>
      </c>
      <c r="D164" s="439" t="s">
        <v>1111</v>
      </c>
      <c r="E164" s="439" t="s">
        <v>1112</v>
      </c>
      <c r="F164" s="439" t="s">
        <v>1113</v>
      </c>
      <c r="G164" s="440">
        <v>601</v>
      </c>
      <c r="H164" s="441">
        <v>4</v>
      </c>
      <c r="I164" s="144">
        <v>35</v>
      </c>
      <c r="J164" s="441">
        <v>42</v>
      </c>
      <c r="K164" s="439" t="s">
        <v>67</v>
      </c>
      <c r="L164" s="439" t="s">
        <v>1114</v>
      </c>
      <c r="M164" s="439" t="s">
        <v>1115</v>
      </c>
      <c r="N164" s="439" t="s">
        <v>63</v>
      </c>
      <c r="O164" s="442">
        <v>7878291717</v>
      </c>
      <c r="P164" s="443">
        <v>7878295105</v>
      </c>
      <c r="Q164" s="444" t="s">
        <v>1116</v>
      </c>
      <c r="R164" s="444" t="s">
        <v>1117</v>
      </c>
      <c r="S164" s="445">
        <f>I164</f>
        <v>35</v>
      </c>
      <c r="T164" s="1"/>
      <c r="U164" s="442" t="s">
        <v>1118</v>
      </c>
      <c r="V164" s="447" t="s">
        <v>34</v>
      </c>
      <c r="W164" s="442" t="s">
        <v>1113</v>
      </c>
      <c r="X164" s="442">
        <v>601</v>
      </c>
    </row>
    <row r="165" spans="1:24" s="66" customFormat="1" ht="22.5" x14ac:dyDescent="0.25">
      <c r="A165" s="438">
        <f>+A164+1</f>
        <v>2</v>
      </c>
      <c r="B165" s="439" t="s">
        <v>1119</v>
      </c>
      <c r="C165" s="439" t="s">
        <v>137</v>
      </c>
      <c r="D165" s="439" t="s">
        <v>1120</v>
      </c>
      <c r="E165" s="439"/>
      <c r="F165" s="439" t="s">
        <v>1121</v>
      </c>
      <c r="G165" s="440">
        <v>794</v>
      </c>
      <c r="H165" s="441">
        <v>1</v>
      </c>
      <c r="I165" s="144">
        <v>18</v>
      </c>
      <c r="J165" s="441">
        <v>4</v>
      </c>
      <c r="K165" s="439" t="s">
        <v>278</v>
      </c>
      <c r="L165" s="439" t="s">
        <v>1122</v>
      </c>
      <c r="M165" s="439" t="s">
        <v>1123</v>
      </c>
      <c r="N165" s="439" t="s">
        <v>63</v>
      </c>
      <c r="O165" s="442" t="s">
        <v>1407</v>
      </c>
      <c r="P165" s="443"/>
      <c r="Q165" s="444"/>
      <c r="R165" s="444" t="s">
        <v>1124</v>
      </c>
      <c r="S165" s="445">
        <f>+I165</f>
        <v>18</v>
      </c>
      <c r="T165" s="43"/>
      <c r="U165" s="442" t="s">
        <v>1408</v>
      </c>
      <c r="V165" s="442"/>
      <c r="W165" s="442" t="s">
        <v>1121</v>
      </c>
      <c r="X165" s="442">
        <v>794</v>
      </c>
    </row>
    <row r="166" spans="1:24" ht="22.5" x14ac:dyDescent="0.25">
      <c r="A166" s="438">
        <f t="shared" ref="A166:A167" si="7">+A165+1</f>
        <v>3</v>
      </c>
      <c r="B166" s="439" t="s">
        <v>1125</v>
      </c>
      <c r="C166" s="439" t="s">
        <v>25</v>
      </c>
      <c r="D166" s="439" t="s">
        <v>1126</v>
      </c>
      <c r="E166" s="439" t="s">
        <v>1127</v>
      </c>
      <c r="F166" s="439" t="s">
        <v>1128</v>
      </c>
      <c r="G166" s="440">
        <v>782</v>
      </c>
      <c r="H166" s="441">
        <v>1</v>
      </c>
      <c r="I166" s="144">
        <v>17</v>
      </c>
      <c r="J166" s="441">
        <v>15</v>
      </c>
      <c r="K166" s="439" t="s">
        <v>67</v>
      </c>
      <c r="L166" s="439" t="s">
        <v>1496</v>
      </c>
      <c r="M166" s="439" t="s">
        <v>1559</v>
      </c>
      <c r="N166" s="439" t="s">
        <v>464</v>
      </c>
      <c r="O166" s="442" t="s">
        <v>1129</v>
      </c>
      <c r="P166" s="443" t="s">
        <v>34</v>
      </c>
      <c r="Q166" s="444" t="s">
        <v>1130</v>
      </c>
      <c r="R166" s="444" t="s">
        <v>1131</v>
      </c>
      <c r="S166" s="445">
        <f>I166</f>
        <v>17</v>
      </c>
      <c r="T166" s="1"/>
      <c r="U166" s="442" t="s">
        <v>1132</v>
      </c>
      <c r="V166" s="442" t="s">
        <v>34</v>
      </c>
      <c r="W166" s="442" t="s">
        <v>1128</v>
      </c>
      <c r="X166" s="442">
        <v>782</v>
      </c>
    </row>
    <row r="167" spans="1:24" ht="23.25" thickBot="1" x14ac:dyDescent="0.3">
      <c r="A167" s="438">
        <f t="shared" si="7"/>
        <v>4</v>
      </c>
      <c r="B167" s="439" t="s">
        <v>1133</v>
      </c>
      <c r="C167" s="439" t="s">
        <v>25</v>
      </c>
      <c r="D167" s="439" t="s">
        <v>1134</v>
      </c>
      <c r="E167" s="439" t="s">
        <v>34</v>
      </c>
      <c r="F167" s="439" t="s">
        <v>1135</v>
      </c>
      <c r="G167" s="440">
        <v>664</v>
      </c>
      <c r="H167" s="441">
        <v>1</v>
      </c>
      <c r="I167" s="144">
        <v>20</v>
      </c>
      <c r="J167" s="441">
        <v>20</v>
      </c>
      <c r="K167" s="439" t="s">
        <v>29</v>
      </c>
      <c r="L167" s="439" t="s">
        <v>1136</v>
      </c>
      <c r="M167" s="439" t="s">
        <v>68</v>
      </c>
      <c r="N167" s="439" t="s">
        <v>707</v>
      </c>
      <c r="O167" s="442">
        <v>7878282207</v>
      </c>
      <c r="P167" s="443">
        <v>7878281719</v>
      </c>
      <c r="Q167" s="446" t="s">
        <v>1137</v>
      </c>
      <c r="R167" s="444" t="s">
        <v>1138</v>
      </c>
      <c r="S167" s="445">
        <f>I167</f>
        <v>20</v>
      </c>
      <c r="T167" s="43"/>
      <c r="U167" s="442" t="s">
        <v>1139</v>
      </c>
      <c r="V167" s="442" t="s">
        <v>34</v>
      </c>
      <c r="W167" s="442" t="s">
        <v>1135</v>
      </c>
      <c r="X167" s="442">
        <v>664</v>
      </c>
    </row>
    <row r="168" spans="1:24" ht="15.75" thickBot="1" x14ac:dyDescent="0.3">
      <c r="A168" s="47"/>
      <c r="B168" s="1"/>
      <c r="C168" s="1"/>
      <c r="D168" s="1"/>
      <c r="E168" s="1"/>
      <c r="F168" s="1"/>
      <c r="G168" s="1"/>
      <c r="H168" s="48"/>
      <c r="I168" s="145">
        <f>SUM(I164:I167)</f>
        <v>90</v>
      </c>
      <c r="J168" s="48"/>
      <c r="K168" s="1"/>
      <c r="L168" s="1"/>
      <c r="M168" s="1"/>
      <c r="N168" s="1"/>
      <c r="O168" s="1"/>
      <c r="P168" s="50"/>
      <c r="Q168" s="1"/>
      <c r="R168" s="1"/>
      <c r="S168" s="1"/>
      <c r="T168" s="1"/>
      <c r="U168" s="1"/>
      <c r="V168" s="1"/>
      <c r="W168" s="1"/>
      <c r="X168" s="1"/>
    </row>
    <row r="169" spans="1:24" x14ac:dyDescent="0.25">
      <c r="A169" s="47"/>
      <c r="B169" s="1"/>
      <c r="C169" s="1"/>
      <c r="D169" s="1"/>
      <c r="E169" s="1"/>
      <c r="F169" s="1"/>
      <c r="G169" s="1"/>
      <c r="H169" s="48"/>
      <c r="I169" s="48"/>
      <c r="J169" s="48"/>
      <c r="K169" s="1"/>
      <c r="L169" s="1"/>
      <c r="M169" s="1"/>
      <c r="N169" s="1"/>
      <c r="O169" s="1"/>
      <c r="P169" s="50"/>
      <c r="Q169" s="1"/>
      <c r="R169" s="1"/>
      <c r="S169" s="1"/>
      <c r="T169" s="1"/>
      <c r="U169" s="1"/>
      <c r="V169" s="1"/>
      <c r="W169" s="1"/>
      <c r="X169" s="1"/>
    </row>
    <row r="170" spans="1:24" ht="15.75" thickBot="1" x14ac:dyDescent="0.3">
      <c r="A170" s="47"/>
      <c r="B170" s="1"/>
      <c r="C170" s="1"/>
      <c r="D170" s="1"/>
      <c r="E170" s="1"/>
      <c r="F170" s="1"/>
      <c r="G170" s="1"/>
      <c r="H170" s="48"/>
      <c r="I170" s="48"/>
      <c r="J170" s="48"/>
      <c r="K170" s="1"/>
      <c r="L170" s="1"/>
      <c r="M170" s="1"/>
      <c r="N170" s="1"/>
      <c r="O170" s="1"/>
      <c r="P170" s="50"/>
      <c r="Q170" s="1"/>
      <c r="R170" s="1" t="s">
        <v>113</v>
      </c>
      <c r="S170" s="1"/>
      <c r="T170" s="1"/>
      <c r="U170" s="1"/>
      <c r="V170" s="1"/>
      <c r="W170" s="1"/>
      <c r="X170" s="1"/>
    </row>
    <row r="171" spans="1:24" ht="15.75" customHeight="1" thickBot="1" x14ac:dyDescent="0.3">
      <c r="A171" s="504" t="s">
        <v>1140</v>
      </c>
      <c r="B171" s="505"/>
      <c r="C171" s="505"/>
      <c r="D171" s="505"/>
      <c r="E171" s="505"/>
      <c r="F171" s="505"/>
      <c r="G171" s="505"/>
      <c r="H171" s="505"/>
      <c r="I171" s="146">
        <f>+I168+I162+I150+I109+I96+I70</f>
        <v>14281</v>
      </c>
      <c r="J171" s="48"/>
      <c r="K171" s="1"/>
      <c r="L171" s="1"/>
      <c r="M171" s="1"/>
      <c r="N171" s="1"/>
      <c r="O171" s="1"/>
      <c r="P171" s="50"/>
      <c r="Q171" s="1"/>
      <c r="R171" s="1"/>
      <c r="S171" s="1"/>
      <c r="T171" s="1"/>
      <c r="U171" s="147"/>
      <c r="V171" s="147"/>
      <c r="W171" s="147"/>
      <c r="X171" s="147"/>
    </row>
    <row r="172" spans="1:24" ht="15.75" customHeight="1" thickBot="1" x14ac:dyDescent="0.3">
      <c r="A172" s="504" t="s">
        <v>1141</v>
      </c>
      <c r="B172" s="505"/>
      <c r="C172" s="505"/>
      <c r="D172" s="505"/>
      <c r="E172" s="505"/>
      <c r="F172" s="505"/>
      <c r="G172" s="505"/>
      <c r="H172" s="505"/>
      <c r="I172" s="148">
        <f>+A163+A151+A110+A97+A71+A3</f>
        <v>153</v>
      </c>
      <c r="J172" s="48"/>
      <c r="K172" s="1"/>
      <c r="L172" s="1"/>
      <c r="M172" s="1"/>
      <c r="N172" s="1"/>
      <c r="O172" s="1"/>
      <c r="P172" s="50"/>
      <c r="Q172" s="1"/>
      <c r="R172" s="1"/>
      <c r="S172" s="1"/>
      <c r="T172" s="1"/>
      <c r="U172" s="147"/>
      <c r="V172" s="147"/>
      <c r="W172" s="147"/>
      <c r="X172" s="147"/>
    </row>
    <row r="173" spans="1:24" x14ac:dyDescent="0.25">
      <c r="A173" s="47"/>
      <c r="B173" s="1"/>
      <c r="C173" s="1"/>
      <c r="D173" s="1"/>
      <c r="E173" s="1"/>
      <c r="F173" s="1"/>
      <c r="G173" s="1"/>
      <c r="H173" s="48"/>
      <c r="I173" s="48"/>
      <c r="J173" s="48"/>
      <c r="K173" s="1"/>
      <c r="L173" s="1"/>
      <c r="M173" s="1"/>
      <c r="N173" s="1"/>
      <c r="O173" s="1"/>
      <c r="P173" s="50"/>
      <c r="Q173" s="1"/>
      <c r="R173" s="1"/>
      <c r="S173" s="1"/>
      <c r="T173" s="1"/>
      <c r="U173" s="1"/>
      <c r="V173" s="1"/>
      <c r="W173" s="1"/>
      <c r="X173" s="1"/>
    </row>
    <row r="174" spans="1:24" x14ac:dyDescent="0.25">
      <c r="A174" s="506" t="s">
        <v>1403</v>
      </c>
      <c r="B174" s="506"/>
      <c r="C174" s="1"/>
      <c r="D174" s="1"/>
      <c r="E174" s="1"/>
      <c r="F174" s="1"/>
      <c r="G174" s="1"/>
      <c r="H174" s="48"/>
      <c r="I174" s="48"/>
      <c r="J174" s="48"/>
      <c r="K174" s="1"/>
      <c r="L174" s="1"/>
      <c r="M174" s="1"/>
      <c r="N174" s="1"/>
      <c r="O174" s="1"/>
      <c r="P174" s="50"/>
      <c r="Q174" s="1"/>
      <c r="R174" s="1"/>
      <c r="S174" s="1"/>
      <c r="T174" s="1"/>
      <c r="U174" s="1"/>
      <c r="V174" s="1"/>
      <c r="W174" s="1"/>
      <c r="X174" s="1"/>
    </row>
    <row r="175" spans="1:24" x14ac:dyDescent="0.25">
      <c r="A175" s="506"/>
      <c r="B175" s="506"/>
      <c r="C175" s="1"/>
      <c r="D175" s="1"/>
      <c r="E175" s="1"/>
      <c r="F175" s="1"/>
      <c r="G175" s="1"/>
      <c r="H175" s="48"/>
      <c r="I175" s="48"/>
      <c r="J175" s="48"/>
      <c r="K175" s="1"/>
      <c r="L175" s="1"/>
      <c r="M175" s="1"/>
      <c r="N175" s="1"/>
      <c r="O175" s="1"/>
      <c r="P175" s="50"/>
      <c r="Q175" s="1"/>
      <c r="R175" s="1"/>
      <c r="S175" s="1"/>
      <c r="T175" s="1"/>
      <c r="U175" s="1"/>
      <c r="V175" s="1"/>
      <c r="W175" s="1"/>
      <c r="X175" s="1"/>
    </row>
    <row r="176" spans="1:24" x14ac:dyDescent="0.25">
      <c r="A176" s="507" t="s">
        <v>1596</v>
      </c>
      <c r="B176" s="507"/>
      <c r="C176" s="1"/>
      <c r="D176" s="1"/>
      <c r="E176" s="1"/>
      <c r="F176" s="1"/>
      <c r="G176" s="1"/>
      <c r="H176" s="48"/>
      <c r="I176" s="48"/>
      <c r="J176" s="48"/>
      <c r="K176" s="1"/>
      <c r="L176" s="1"/>
      <c r="M176" s="1"/>
      <c r="N176" s="1"/>
      <c r="O176" s="1"/>
      <c r="P176" s="50"/>
      <c r="Q176" s="1"/>
      <c r="R176" s="1"/>
      <c r="S176" s="1"/>
      <c r="T176" s="1"/>
      <c r="U176" s="1"/>
      <c r="V176" s="1"/>
      <c r="W176" s="1"/>
      <c r="X176" s="1"/>
    </row>
    <row r="177" spans="1:24" ht="15.75" thickBot="1" x14ac:dyDescent="0.3">
      <c r="A177" s="47"/>
      <c r="B177" s="149"/>
      <c r="C177" s="149"/>
      <c r="D177" s="1"/>
      <c r="E177" s="1"/>
      <c r="F177" s="1"/>
      <c r="G177" s="1"/>
      <c r="H177" s="48"/>
      <c r="I177" s="48"/>
      <c r="J177" s="48"/>
      <c r="K177" s="1"/>
      <c r="L177" s="1"/>
      <c r="M177" s="1"/>
      <c r="N177" s="1"/>
      <c r="O177" s="1"/>
      <c r="P177" s="50"/>
      <c r="Q177" s="1"/>
      <c r="R177" s="1"/>
      <c r="S177" s="1"/>
      <c r="T177" s="1"/>
      <c r="U177" s="1"/>
      <c r="V177" s="1"/>
      <c r="W177" s="1"/>
      <c r="X177" s="1"/>
    </row>
    <row r="178" spans="1:24" x14ac:dyDescent="0.25">
      <c r="A178" s="493" t="s">
        <v>1142</v>
      </c>
      <c r="B178" s="494"/>
      <c r="C178" s="1"/>
      <c r="D178" s="1"/>
      <c r="E178" s="1"/>
      <c r="F178" s="1"/>
      <c r="G178" s="1"/>
      <c r="H178" s="48"/>
      <c r="I178" s="150"/>
      <c r="J178" s="48"/>
      <c r="K178" s="1"/>
      <c r="L178" s="1"/>
      <c r="M178" s="1"/>
      <c r="N178" s="1"/>
      <c r="O178" s="1"/>
      <c r="P178" s="50"/>
      <c r="Q178" s="1"/>
      <c r="R178" s="1"/>
      <c r="S178" s="1"/>
      <c r="T178" s="1"/>
      <c r="U178" s="1"/>
      <c r="V178" s="1"/>
      <c r="W178" s="1"/>
      <c r="X178" s="1"/>
    </row>
    <row r="179" spans="1:24" ht="23.25" x14ac:dyDescent="0.25">
      <c r="A179" s="333" t="s">
        <v>1595</v>
      </c>
      <c r="B179" s="334" t="s">
        <v>1594</v>
      </c>
      <c r="C179" s="1"/>
      <c r="D179" s="1"/>
      <c r="E179" s="1"/>
      <c r="F179" s="1"/>
      <c r="G179" s="1"/>
      <c r="H179" s="48"/>
      <c r="I179" s="150"/>
      <c r="J179" s="48"/>
      <c r="K179" s="1"/>
      <c r="L179" s="1"/>
      <c r="M179" s="1"/>
      <c r="N179" s="1"/>
      <c r="O179" s="1"/>
      <c r="P179" s="50"/>
      <c r="Q179" s="1"/>
      <c r="R179" s="1"/>
      <c r="S179" s="1"/>
      <c r="T179" s="1"/>
      <c r="U179" s="1"/>
      <c r="V179" s="1"/>
      <c r="W179" s="1"/>
      <c r="X179" s="1"/>
    </row>
    <row r="180" spans="1:24" ht="34.5" x14ac:dyDescent="0.25">
      <c r="A180" s="474" t="s">
        <v>1604</v>
      </c>
      <c r="B180" s="475" t="s">
        <v>1603</v>
      </c>
      <c r="C180" s="1"/>
      <c r="D180" s="1"/>
      <c r="E180" s="1"/>
      <c r="F180" s="1"/>
      <c r="G180" s="1"/>
      <c r="H180" s="48"/>
      <c r="I180" s="48"/>
      <c r="J180" s="48"/>
      <c r="K180" s="1"/>
      <c r="L180" s="1"/>
      <c r="M180" s="1"/>
      <c r="N180" s="1"/>
      <c r="O180" s="1"/>
      <c r="P180" s="50"/>
      <c r="Q180" s="1"/>
      <c r="R180" s="1"/>
      <c r="S180" s="1"/>
      <c r="T180" s="1"/>
      <c r="U180" s="1"/>
      <c r="V180" s="1"/>
      <c r="W180" s="1"/>
      <c r="X180" s="1"/>
    </row>
    <row r="181" spans="1:24" x14ac:dyDescent="0.25">
      <c r="A181" s="151"/>
      <c r="B181" s="152"/>
      <c r="C181" s="1"/>
      <c r="D181" s="1"/>
      <c r="E181" s="1"/>
      <c r="F181" s="1"/>
      <c r="G181" s="1"/>
      <c r="H181" s="48"/>
      <c r="I181" s="48"/>
      <c r="J181" s="48"/>
      <c r="K181" s="1"/>
      <c r="L181" s="1"/>
      <c r="M181" s="1"/>
      <c r="N181" s="1"/>
      <c r="O181" s="1"/>
      <c r="P181" s="50"/>
      <c r="Q181" s="1"/>
      <c r="R181" s="1"/>
      <c r="S181" s="1"/>
      <c r="T181" s="1"/>
      <c r="U181" s="1"/>
      <c r="V181" s="1"/>
      <c r="W181" s="1"/>
      <c r="X181" s="1"/>
    </row>
  </sheetData>
  <mergeCells count="32">
    <mergeCell ref="S147:S149"/>
    <mergeCell ref="B97:S97"/>
    <mergeCell ref="S98:S102"/>
    <mergeCell ref="S103:S104"/>
    <mergeCell ref="B110:S110"/>
    <mergeCell ref="S138:S145"/>
    <mergeCell ref="S124:S125"/>
    <mergeCell ref="S126:S128"/>
    <mergeCell ref="S129:S132"/>
    <mergeCell ref="S133:S136"/>
    <mergeCell ref="S111:S114"/>
    <mergeCell ref="S116:S123"/>
    <mergeCell ref="A178:B178"/>
    <mergeCell ref="B151:S151"/>
    <mergeCell ref="S153:S154"/>
    <mergeCell ref="S155:S161"/>
    <mergeCell ref="B163:S163"/>
    <mergeCell ref="A171:H171"/>
    <mergeCell ref="A172:H172"/>
    <mergeCell ref="A174:B175"/>
    <mergeCell ref="A176:B176"/>
    <mergeCell ref="S94:S95"/>
    <mergeCell ref="A1:S1"/>
    <mergeCell ref="B3:S3"/>
    <mergeCell ref="S18:S69"/>
    <mergeCell ref="B71:S71"/>
    <mergeCell ref="S6:S17"/>
    <mergeCell ref="S73:S74"/>
    <mergeCell ref="S75:S76"/>
    <mergeCell ref="S88:S93"/>
    <mergeCell ref="S77:S79"/>
    <mergeCell ref="S82:S87"/>
  </mergeCells>
  <hyperlinks>
    <hyperlink ref="R12" r:id="rId1" xr:uid="{F890DF00-C75E-4BD6-AC35-13CB7E4BDD15}"/>
    <hyperlink ref="R166" r:id="rId2" xr:uid="{395EA53A-CBC8-4C7A-AD34-8183B41E862E}"/>
    <hyperlink ref="R55" r:id="rId3" xr:uid="{2E5C462F-E32F-4ACF-99A3-F53DF49D9358}"/>
    <hyperlink ref="R49" r:id="rId4" xr:uid="{42389A83-2A28-41C9-A785-C44D0CCFD88B}"/>
    <hyperlink ref="R52" r:id="rId5" xr:uid="{E02575CA-3A41-4038-A251-64F13F3CA0EB}"/>
    <hyperlink ref="R82" r:id="rId6" xr:uid="{453FD41B-85DE-42CC-9DEB-0BA2F0AC6F46}"/>
    <hyperlink ref="R122" r:id="rId7" xr:uid="{7C0CD17D-23D5-48F6-9333-D58ED1FE8BDF}"/>
    <hyperlink ref="R164" r:id="rId8" xr:uid="{E0F11B55-E44B-446D-96C7-C91E8799D706}"/>
    <hyperlink ref="R132" r:id="rId9" xr:uid="{4AE729EC-2F02-4ADA-A012-AAC7A6319D92}"/>
    <hyperlink ref="R57" r:id="rId10" xr:uid="{EB122847-47F1-48AB-8D98-6CC51C12A437}"/>
    <hyperlink ref="R13" r:id="rId11" xr:uid="{6D3D90C3-94F6-4D6E-9742-18A565E5C604}"/>
    <hyperlink ref="R14" r:id="rId12" xr:uid="{AFFA895B-E7F4-4DCB-9B66-69BDD3B8DFED}"/>
    <hyperlink ref="R19" r:id="rId13" xr:uid="{51680DEA-BB35-4408-912A-32C8DB77E235}"/>
    <hyperlink ref="R30" r:id="rId14" xr:uid="{63BC69A8-3BAB-44EC-8643-3A9099311FE1}"/>
    <hyperlink ref="R33" r:id="rId15" xr:uid="{3E2EC87D-C15E-4E8D-BCEC-87C929F0B8EE}"/>
    <hyperlink ref="R36" r:id="rId16" xr:uid="{45344413-CE0E-43B0-96A8-4F3900456434}"/>
    <hyperlink ref="R89" r:id="rId17" xr:uid="{E939EBCF-E01C-443F-8D26-6D4BFA8E5465}"/>
    <hyperlink ref="R92" r:id="rId18" xr:uid="{2CA2C346-4677-453D-8F43-5D54DB8CD999}"/>
    <hyperlink ref="R98" r:id="rId19" xr:uid="{0BACAE35-D808-4F86-938C-01E1B35363F7}"/>
    <hyperlink ref="R167" r:id="rId20" xr:uid="{00102B83-342A-4A72-850B-66CFF37F72C3}"/>
    <hyperlink ref="R59" r:id="rId21" xr:uid="{4BDD79FE-4286-43E3-A081-721B01B57C94}"/>
    <hyperlink ref="R77" r:id="rId22" xr:uid="{C9464B41-BEF3-4038-9146-DF2ADE565AED}"/>
    <hyperlink ref="R127" r:id="rId23" xr:uid="{E7D944A2-BC01-40C3-86C8-E312EB5D266F}"/>
    <hyperlink ref="R29" r:id="rId24" xr:uid="{74DF8B9C-78C1-4A47-B863-EC5925F86770}"/>
    <hyperlink ref="R161" r:id="rId25" xr:uid="{A45923FC-C7C1-4818-B6D6-041575B99882}"/>
    <hyperlink ref="R81" r:id="rId26" display="info@casaflamboyantpr.com" xr:uid="{F646B42B-B552-452B-8709-5CA4DED95FD5}"/>
    <hyperlink ref="R133" r:id="rId27" xr:uid="{C1A1F8F4-8DBB-4423-9003-E825DC626D28}"/>
    <hyperlink ref="R76" r:id="rId28" xr:uid="{AD667997-CC60-4AA1-90A3-65DAE37B62BB}"/>
    <hyperlink ref="R25" r:id="rId29" xr:uid="{6B72680B-B366-4D88-9D6B-AFCF45B75F55}"/>
    <hyperlink ref="R158" r:id="rId30" xr:uid="{8B5F43CF-4358-478B-8F1C-2993E8C5D71B}"/>
    <hyperlink ref="R126" r:id="rId31" xr:uid="{0370E5E0-27ED-48BA-98FD-AD109C8936FD}"/>
    <hyperlink ref="R83" r:id="rId32" xr:uid="{492EDF8F-4C3B-4C5E-9837-10447587A770}"/>
    <hyperlink ref="R42" r:id="rId33" xr:uid="{9373C67B-C86D-428C-A74E-6C4F56B4C595}"/>
    <hyperlink ref="R93" r:id="rId34" xr:uid="{3F909BA7-A2D5-4237-A51E-A0A18F414DB1}"/>
    <hyperlink ref="R99" r:id="rId35" xr:uid="{8FB3351D-04CD-42A6-9D3B-D693E6CEBBF8}"/>
    <hyperlink ref="R159" r:id="rId36" xr:uid="{C3F3930E-939A-4EC2-8BD8-3B270EAD6950}"/>
    <hyperlink ref="R54" r:id="rId37" xr:uid="{4920A575-4C6D-4D3C-B332-1E76CE6FE696}"/>
    <hyperlink ref="R115" r:id="rId38" xr:uid="{B97EE530-771A-4276-A468-99865F63F3FC}"/>
    <hyperlink ref="R61" r:id="rId39" xr:uid="{0D74BE01-745A-4A1D-9274-A5D2C681F4EC}"/>
    <hyperlink ref="R143" r:id="rId40" xr:uid="{DDF6557E-F2B0-4C4C-B396-A11417876752}"/>
    <hyperlink ref="R130" r:id="rId41" xr:uid="{4DA1A204-77FB-4E80-85D9-64D13E64A09B}"/>
    <hyperlink ref="R119" r:id="rId42" xr:uid="{17796DF2-A8F6-42F2-9174-994A7EED32DA}"/>
    <hyperlink ref="R28" r:id="rId43" xr:uid="{38997B05-3C5E-4040-BF53-2BB4A3F76361}"/>
    <hyperlink ref="R45" r:id="rId44" xr:uid="{E4FCC5F2-8149-4F47-B6C3-C6D90B313B8A}"/>
    <hyperlink ref="R9" r:id="rId45" xr:uid="{95BBA9AB-F130-4935-97F7-3D391DB2E237}"/>
    <hyperlink ref="R85" r:id="rId46" xr:uid="{8B1FC27B-F17A-4AF8-85FD-41990AEB2648}"/>
    <hyperlink ref="R86" r:id="rId47" xr:uid="{ED9D335D-3B89-40BB-9CFB-2E7B3640EA56}"/>
    <hyperlink ref="R116" r:id="rId48" xr:uid="{D2437377-54D4-4CDE-9CEC-025FE35C81AD}"/>
    <hyperlink ref="R88" r:id="rId49" xr:uid="{5A042B22-0306-4FBF-88E6-0DA6F8E4F28C}"/>
    <hyperlink ref="R51" r:id="rId50" xr:uid="{C3D247F4-FF4F-4461-8503-1F98D994F606}"/>
    <hyperlink ref="R125" r:id="rId51" xr:uid="{91ECA5AE-EFF9-41B5-AFBC-E1DEA0E1CB0D}"/>
    <hyperlink ref="R148" r:id="rId52" xr:uid="{1FC6BD97-2066-47B6-88B3-87823FD2E1FF}"/>
    <hyperlink ref="R106" r:id="rId53" display="ctguesthouse515@gmail.com" xr:uid="{6B7D7EB5-A2C4-4202-A95F-DF4462E2F98D}"/>
    <hyperlink ref="R165" r:id="rId54" xr:uid="{BF9EF392-BAB0-42C3-AF92-EB1531C4BBDD}"/>
    <hyperlink ref="R58" r:id="rId55" xr:uid="{79BFADA8-2C4A-4B63-B285-DBEAADC4B3D8}"/>
    <hyperlink ref="Q8" r:id="rId56" xr:uid="{9BF5B3E5-FDA9-4D44-ABEE-670EA05C7B98}"/>
    <hyperlink ref="Q9" r:id="rId57" xr:uid="{5CC9D1EC-12C8-411C-B334-9D6CFB965C93}"/>
    <hyperlink ref="Q10" r:id="rId58" xr:uid="{DAAD98DD-7BA2-4873-A36E-78BF0B55A739}"/>
    <hyperlink ref="Q12" r:id="rId59" xr:uid="{C2C54C54-F7E0-40A5-AC9D-449B7F17B8D3}"/>
    <hyperlink ref="Q13" r:id="rId60" xr:uid="{BA681E25-3286-465C-9B68-7D9BB3720C4E}"/>
    <hyperlink ref="Q14" r:id="rId61" xr:uid="{CB09D3B3-A8E2-43E7-92F3-03520D023FEF}"/>
    <hyperlink ref="Q15" r:id="rId62" xr:uid="{66ECDAEF-B65C-429D-9D87-118C3E0937A1}"/>
    <hyperlink ref="Q16" r:id="rId63" xr:uid="{6C2A716E-B561-4161-B5CC-CF32D48B1D19}"/>
    <hyperlink ref="Q22" r:id="rId64" xr:uid="{2B387C05-EB55-4F5D-9A04-1B62C6F99435}"/>
    <hyperlink ref="Q25" r:id="rId65" xr:uid="{E1742A25-E5B3-42E2-9EFB-51CD340582E3}"/>
    <hyperlink ref="Q26" r:id="rId66" xr:uid="{0FE7717D-0CE1-4892-9FBD-2F07B36AB373}"/>
    <hyperlink ref="Q27" r:id="rId67" xr:uid="{762F5D10-1BF1-47E0-B223-EB5E18572156}"/>
    <hyperlink ref="Q28" r:id="rId68" xr:uid="{5D5C6036-B34A-4AD5-A72B-D541E21E25F8}"/>
    <hyperlink ref="Q29" r:id="rId69" xr:uid="{66B5A5ED-09EC-4118-A865-CEB9416BEED7}"/>
    <hyperlink ref="Q30" r:id="rId70" xr:uid="{89BD8403-90DA-405C-82DF-A5B7C82736DE}"/>
    <hyperlink ref="Q4" r:id="rId71" xr:uid="{4DBC8C6B-3292-4F49-80B3-608957A23F2C}"/>
    <hyperlink ref="Q23" r:id="rId72" xr:uid="{B1E8A6DA-F1A9-443A-918E-3741676A21AA}"/>
    <hyperlink ref="Q21" r:id="rId73" xr:uid="{0197FDDD-56A6-4572-94DC-DBC5D2377155}"/>
    <hyperlink ref="Q5" r:id="rId74" xr:uid="{645DF75E-8A06-4124-A249-6D76500CAAEE}"/>
    <hyperlink ref="Q34" r:id="rId75" xr:uid="{31065789-7B71-4A62-80FA-8AD236A04A00}"/>
    <hyperlink ref="Q31" r:id="rId76" xr:uid="{9A4E560F-26C8-4C02-AA0A-C765687B1E51}"/>
    <hyperlink ref="Q32" r:id="rId77" xr:uid="{DDCE7F87-2B10-4D7C-8544-D35A9C730F09}"/>
    <hyperlink ref="Q35" r:id="rId78" xr:uid="{949FB8A5-F82D-4F94-9229-CE603DF67042}"/>
    <hyperlink ref="Q36" r:id="rId79" xr:uid="{157ED950-0D8E-4EDF-92FD-70591D928E23}"/>
    <hyperlink ref="Q37" r:id="rId80" xr:uid="{CFD0FE27-6E9F-46F2-860B-4C1EB06B294C}"/>
    <hyperlink ref="Q39" r:id="rId81" xr:uid="{64835756-158D-4211-BEB5-B888A6E43DA9}"/>
    <hyperlink ref="Q40" r:id="rId82" xr:uid="{ACB00D96-8336-40CA-9BA8-BD0D7953C497}"/>
    <hyperlink ref="Q41" r:id="rId83" xr:uid="{54A63366-9D19-43D6-9909-404FFEDE5A51}"/>
    <hyperlink ref="Q43" r:id="rId84" xr:uid="{21640B60-0F4F-4CE8-B192-FD863675B5A6}"/>
    <hyperlink ref="Q44" r:id="rId85" xr:uid="{FFD87742-B127-43CE-AFAE-7A4F6FBD2DFD}"/>
    <hyperlink ref="Q42" r:id="rId86" xr:uid="{AABC67DB-A487-412E-9D1D-A281CAF58401}"/>
    <hyperlink ref="Q45" r:id="rId87" xr:uid="{BB2543B9-0251-440D-89D3-A123CBB237B6}"/>
    <hyperlink ref="Q46" r:id="rId88" xr:uid="{B256BC26-499B-452F-91B4-2783C55ED23C}"/>
    <hyperlink ref="Q47" r:id="rId89" xr:uid="{D4BBE208-2301-4916-9BB9-BA1A0D48894B}"/>
    <hyperlink ref="Q49" r:id="rId90" xr:uid="{2E494B86-52F7-44C0-8335-A4554360A8BB}"/>
    <hyperlink ref="Q51" r:id="rId91" xr:uid="{C2D9BD7F-653C-4F27-AD46-B561AC565A8E}"/>
    <hyperlink ref="Q52" r:id="rId92" xr:uid="{097FB412-89FD-416F-ABE9-F97EF4393CCC}"/>
    <hyperlink ref="Q54" r:id="rId93" xr:uid="{D26A8963-6BC7-47EC-802D-A394FEA5FA40}"/>
    <hyperlink ref="Q50" r:id="rId94" xr:uid="{299CD3CE-0A43-49B2-B570-10EBE3F6508C}"/>
    <hyperlink ref="Q72" r:id="rId95" xr:uid="{A443B7B1-9C04-4AEE-86B7-6F9C97E5BD57}"/>
    <hyperlink ref="Q76" r:id="rId96" xr:uid="{2E43C470-44E3-4570-B1EE-9361A6B10DC0}"/>
    <hyperlink ref="Q82" r:id="rId97" xr:uid="{270A5947-B95A-4E99-8D4D-03451BA8E442}"/>
    <hyperlink ref="Q85" r:id="rId98" xr:uid="{739375C9-A94C-49E4-8659-24392653ECB9}"/>
    <hyperlink ref="Q99" r:id="rId99" xr:uid="{3E2CA4E5-4B6D-4C81-8F4B-2AF5E7EB9E57}"/>
    <hyperlink ref="Q98" r:id="rId100" xr:uid="{94C1BD7B-91DB-4538-879E-B5E45FBE6DBB}"/>
    <hyperlink ref="Q100" r:id="rId101" xr:uid="{73A78A61-8DE1-4791-ABBC-D852396F0F45}"/>
    <hyperlink ref="Q101" r:id="rId102" xr:uid="{5D2CCDE6-CE86-457F-A038-657DD67601BC}"/>
    <hyperlink ref="Q102" r:id="rId103" xr:uid="{4E941057-9DF9-4C8E-B579-5F603332B569}"/>
    <hyperlink ref="Q103" r:id="rId104" xr:uid="{D2FFFF57-9557-487D-B1D9-F408C4127FB8}"/>
    <hyperlink ref="Q104" r:id="rId105" xr:uid="{E7A01E64-FE50-4F1D-9F90-F1FB054D270A}"/>
    <hyperlink ref="Q105" r:id="rId106" xr:uid="{A29649C9-78A7-447D-9DD4-121ECEDF06B9}"/>
    <hyperlink ref="Q108" r:id="rId107" xr:uid="{1189819B-E161-4AF0-BF7A-614279609796}"/>
    <hyperlink ref="Q111" r:id="rId108" xr:uid="{26564E67-2D54-46C6-8DDA-6B7BB9404FBB}"/>
    <hyperlink ref="Q113" r:id="rId109" xr:uid="{420CEAEC-C91F-44DA-A71F-ECECFD10A2F2}"/>
    <hyperlink ref="Q114" r:id="rId110" xr:uid="{92133477-0CDD-4ECE-910F-E14FA84E48CE}"/>
    <hyperlink ref="Q116" r:id="rId111" xr:uid="{E6E8A8B5-41CC-47A9-B949-24B4494FF249}"/>
    <hyperlink ref="Q117" r:id="rId112" xr:uid="{0C045FF7-FA06-49EE-AF70-54CB888CDE50}"/>
    <hyperlink ref="Q118" r:id="rId113" xr:uid="{55C36B64-9541-4B43-A01B-7BBEE7B1D463}"/>
    <hyperlink ref="Q115" r:id="rId114" xr:uid="{D1301F08-42C5-4F00-BEAC-8A4A1E0CC93A}"/>
    <hyperlink ref="Q142" r:id="rId115" xr:uid="{B98B39AF-3BB3-4DB9-82BB-D1FEF27C106D}"/>
    <hyperlink ref="Q144" r:id="rId116" xr:uid="{6E4C1090-4D15-4574-8EF7-BE6352E58210}"/>
    <hyperlink ref="Q147" r:id="rId117" xr:uid="{7B4B13DF-CF2D-4E63-B243-144C791D7EEB}"/>
    <hyperlink ref="Q148" r:id="rId118" xr:uid="{70B55043-8DA2-4671-8C3D-840FD44B0DDA}"/>
    <hyperlink ref="Q141" r:id="rId119" xr:uid="{70851275-F499-45CC-81D7-A43A5E8863D6}"/>
    <hyperlink ref="Q143" r:id="rId120" xr:uid="{150B3D67-E726-4159-9766-4FFCBE61F4DC}"/>
    <hyperlink ref="Q119" r:id="rId121" xr:uid="{AD0D4218-0D5B-4C12-AE3D-01FE78CFF965}"/>
    <hyperlink ref="Q122" r:id="rId122" xr:uid="{70D25367-5071-47D3-B5D2-60E1A487802B}"/>
    <hyperlink ref="Q123" r:id="rId123" xr:uid="{AC0C7870-9F48-4FD5-8B76-E6E441E14850}"/>
    <hyperlink ref="Q124" r:id="rId124" xr:uid="{1B8DF95A-6F40-4A34-B87C-870CE667880F}"/>
    <hyperlink ref="Q125" r:id="rId125" xr:uid="{963211A4-B63F-4AD4-9886-94E217DCA0FA}"/>
    <hyperlink ref="Q126" r:id="rId126" xr:uid="{F45DCB0E-F0DD-4790-A0E6-D6DE532C3DCA}"/>
    <hyperlink ref="Q127" r:id="rId127" xr:uid="{D3AEB8ED-D90C-4BFE-9813-F52F8A43B58D}"/>
    <hyperlink ref="Q128" r:id="rId128" xr:uid="{2E4E9187-CDFF-4BE7-A05D-DDF1ABF4DE73}"/>
    <hyperlink ref="Q129" r:id="rId129" xr:uid="{431A689E-1E3A-408C-8AAC-C222CC0D6DE2}"/>
    <hyperlink ref="Q130" r:id="rId130" xr:uid="{8B578EEB-BB18-4E22-814D-509004B8A146}"/>
    <hyperlink ref="Q132" r:id="rId131" xr:uid="{347E56F4-487D-4006-92F2-DD4DDA917B92}"/>
    <hyperlink ref="Q133" r:id="rId132" xr:uid="{11959614-AC91-4F16-B5D1-B9EFF45C7DD8}"/>
    <hyperlink ref="Q134" r:id="rId133" xr:uid="{1A7BF71C-3033-4B68-B178-91C83893DAF0}"/>
    <hyperlink ref="Q135" r:id="rId134" xr:uid="{F7975231-AB7C-4CE9-9B7A-5966D7A7E089}"/>
    <hyperlink ref="Q136" r:id="rId135" xr:uid="{6B6CB0C9-C104-4A9E-BF1A-27C87E905D82}"/>
    <hyperlink ref="Q137" r:id="rId136" xr:uid="{A39C32F6-63A3-4AEF-8230-F7D20D270C1C}"/>
    <hyperlink ref="Q139" r:id="rId137" xr:uid="{16D6F1FC-4C31-4007-948D-54FF1C4F60CE}"/>
    <hyperlink ref="Q140" r:id="rId138" xr:uid="{559FD71A-2889-47F3-9AED-9201A0ADC082}"/>
    <hyperlink ref="Q152" r:id="rId139" xr:uid="{7989D988-8F8E-4C4C-A974-FB72CA4952CA}"/>
    <hyperlink ref="Q155" r:id="rId140" xr:uid="{0CF453C9-EC6C-43C5-AA89-C715C8B55C59}"/>
    <hyperlink ref="Q156" r:id="rId141" xr:uid="{05060D7D-9102-4C8E-BA40-054E59B09406}"/>
    <hyperlink ref="Q157" r:id="rId142" xr:uid="{B4B59F05-B2B0-43C4-8EC1-D28C933810CC}"/>
    <hyperlink ref="Q158" r:id="rId143" xr:uid="{0140CB8D-6F3D-4AB1-A2C1-D69CDC4A3BCD}"/>
    <hyperlink ref="Q161" r:id="rId144" xr:uid="{57CB268E-C529-4EFE-8F06-92FD0F87464C}"/>
    <hyperlink ref="Q159" r:id="rId145" xr:uid="{28E61E90-98D2-4239-A0B0-FCB7EFAD3633}"/>
    <hyperlink ref="Q164" r:id="rId146" xr:uid="{BF44D119-63C6-4B41-A8B8-56E53D5ACD13}"/>
    <hyperlink ref="Q167" r:id="rId147" xr:uid="{81B08F29-99E6-472C-9DC1-3E9FD3B54612}"/>
    <hyperlink ref="Q166" r:id="rId148" xr:uid="{A8718008-F7A6-4596-9ED7-EBA86E212CAA}"/>
    <hyperlink ref="Q120" r:id="rId149" xr:uid="{6AC69260-18AB-41AA-AC3E-5E869CF972FD}"/>
    <hyperlink ref="R120" r:id="rId150" xr:uid="{45F1E7C9-A51E-4A9F-B311-23B4B4E5B3F9}"/>
    <hyperlink ref="Q58" r:id="rId151" xr:uid="{EB92C327-4806-4924-B0B1-2D9BF7927891}"/>
    <hyperlink ref="Q138" r:id="rId152" xr:uid="{F15C4813-955B-44A6-A99C-0CC56B952A61}"/>
    <hyperlink ref="Q73" r:id="rId153" xr:uid="{75C40C66-74A7-4F29-B4F2-B0DF6BB34744}"/>
    <hyperlink ref="Q74" r:id="rId154" xr:uid="{0DBECA35-EAA2-46A5-A9A4-A672D92C1157}"/>
    <hyperlink ref="Q77" r:id="rId155" xr:uid="{8501416C-C401-4CAC-B517-6C4E6B49CAEA}"/>
    <hyperlink ref="Q78" r:id="rId156" xr:uid="{47CFA360-2E28-4031-885F-AF18E518C2E2}"/>
    <hyperlink ref="Q80" r:id="rId157" xr:uid="{E0199084-FF21-4DBF-B0E9-2A88BCBAD600}"/>
    <hyperlink ref="Q81" r:id="rId158" xr:uid="{7129DFE3-AB90-4873-A772-7611BC23A8E3}"/>
    <hyperlink ref="Q83" r:id="rId159" xr:uid="{747F683E-6621-4CE0-8B32-E9A55BB93030}"/>
    <hyperlink ref="Q84" r:id="rId160" xr:uid="{DB6E51A6-7048-4B8C-A06D-BDCCFE63C202}"/>
    <hyperlink ref="Q86" r:id="rId161" xr:uid="{C86F7989-7724-41C6-90F0-AF809F261052}"/>
    <hyperlink ref="R75" r:id="rId162" xr:uid="{75B6885C-65B5-4F26-BF21-44965CAACE6C}"/>
    <hyperlink ref="Q75" r:id="rId163" xr:uid="{B04FB015-87B0-4D17-929E-7521087D2C81}"/>
    <hyperlink ref="Q55" r:id="rId164" xr:uid="{EC0D63A8-AAD8-4F19-8859-E75B184F93BD}"/>
    <hyperlink ref="Q56" r:id="rId165" xr:uid="{8E4FEB8E-B18F-4DBB-B514-B8240968897C}"/>
    <hyperlink ref="Q57" r:id="rId166" xr:uid="{1CFCFF31-C7CC-4906-BD0A-2B08E7836640}"/>
    <hyperlink ref="Q59" r:id="rId167" xr:uid="{2CA6EBBC-7AA7-4DAB-8760-27E4C9C3EC41}"/>
    <hyperlink ref="Q88" r:id="rId168" xr:uid="{CDAE11B5-9EC5-43FD-A99D-992E85F09A3F}"/>
    <hyperlink ref="Q89" r:id="rId169" xr:uid="{F6FA1F4D-2673-48D5-BD6D-50E8537DA4BC}"/>
    <hyperlink ref="Q90" r:id="rId170" xr:uid="{6EE146C0-3754-44EC-927A-8FEEEE65D197}"/>
    <hyperlink ref="Q92" r:id="rId171" xr:uid="{5A3CC336-D6F9-4EBA-9DB6-12B04D81232F}"/>
    <hyperlink ref="Q93" r:id="rId172" xr:uid="{BE03A0B6-8280-4F8A-A2F2-FEB4B29C9A6B}"/>
    <hyperlink ref="Q94" r:id="rId173" xr:uid="{8F74B8FE-8DE9-4FAA-803C-8C14AF5305E2}"/>
    <hyperlink ref="Q95" r:id="rId174" xr:uid="{2A8C98FC-C90D-4470-9459-19B95145E896}"/>
    <hyperlink ref="Q18" r:id="rId175" xr:uid="{C5635380-EF34-449A-A98E-57A9172F08DC}"/>
    <hyperlink ref="R90" r:id="rId176" xr:uid="{E1D10FD2-8623-4FE5-9CAA-D78BE8CB8527}"/>
    <hyperlink ref="R48" r:id="rId177" xr:uid="{6C41F4CF-4E70-48FA-81E5-9DDD8B41A0A0}"/>
    <hyperlink ref="Q48" r:id="rId178" xr:uid="{62BCD319-5B90-4D60-A06E-1CFAD5E80B98}"/>
    <hyperlink ref="Q146" r:id="rId179" xr:uid="{1B2DC08A-3323-447F-811B-BA2F3A8AC5EB}"/>
    <hyperlink ref="R146" r:id="rId180" xr:uid="{AAFEDC2B-257A-4E76-875D-23A7F6DE681F}"/>
    <hyperlink ref="R121" r:id="rId181" xr:uid="{C1F8BD9A-D471-4A99-8259-849645969FF9}"/>
    <hyperlink ref="R16" r:id="rId182" xr:uid="{FA21E57B-C0B3-4D9C-9915-365F1949DC7A}"/>
    <hyperlink ref="Q60" r:id="rId183" xr:uid="{D92D8658-A34C-4F0C-A35E-FEC51EB84470}"/>
    <hyperlink ref="R60" r:id="rId184" xr:uid="{0BCDCE2B-D3D1-4F8B-97F2-9F2CC838277A}"/>
    <hyperlink ref="R105" r:id="rId185" xr:uid="{AA832361-0FEE-4431-9DAB-9DEB44B060F3}"/>
    <hyperlink ref="R44" r:id="rId186" xr:uid="{4719C4EB-C085-444D-83A6-2CE8FE67D7C7}"/>
    <hyperlink ref="R4" r:id="rId187" xr:uid="{B3D18647-83FC-4FED-B619-462776DE9951}"/>
    <hyperlink ref="R74" r:id="rId188" xr:uid="{50121967-9D1E-422B-B9F0-897E48D121FF}"/>
    <hyperlink ref="Q7" r:id="rId189" xr:uid="{64EC9F25-415C-4E07-8901-726042F901B8}"/>
    <hyperlink ref="R7" r:id="rId190" xr:uid="{AC0E0BA4-E036-4CE2-A7C3-0EF961790623}"/>
    <hyperlink ref="Q87" r:id="rId191" xr:uid="{395FB65C-5958-4F8B-A970-CAC0BD25A2A3}"/>
    <hyperlink ref="R87" r:id="rId192" xr:uid="{6FF44851-18BE-4B0E-A188-716816E7EA5E}"/>
    <hyperlink ref="R5" r:id="rId193" xr:uid="{0B36E469-3134-488D-B900-6BB19CB9698C}"/>
    <hyperlink ref="R15" r:id="rId194" xr:uid="{4F04A24B-DE09-4F29-97A9-1377D4F2E802}"/>
    <hyperlink ref="R18" r:id="rId195" xr:uid="{BD6CA027-F547-468A-874D-BFE4AC677637}"/>
    <hyperlink ref="R8" r:id="rId196" xr:uid="{7F39788C-B3BC-48F8-85BA-C707D261D10C}"/>
    <hyperlink ref="R11" r:id="rId197" xr:uid="{C13F15FE-6564-49BA-AA17-16FB57FDDA2F}"/>
    <hyperlink ref="R20" r:id="rId198" xr:uid="{E1AF0DE9-D8FF-4EC1-8679-183DAF79756C}"/>
    <hyperlink ref="R21" r:id="rId199" xr:uid="{2B64731B-90C0-4B56-9DC7-E4CE4010706C}"/>
    <hyperlink ref="R22" r:id="rId200" xr:uid="{94A851E9-05DD-4119-A816-C585D7D400AE}"/>
    <hyperlink ref="R23" r:id="rId201" xr:uid="{B4EA2450-80FD-43E6-89A2-698D0952A70A}"/>
    <hyperlink ref="R24" r:id="rId202" xr:uid="{953E0651-5356-49F9-8442-18FA9801FD64}"/>
    <hyperlink ref="R26" r:id="rId203" xr:uid="{D43E173D-9210-4E32-A18C-40E49158D4DB}"/>
    <hyperlink ref="R27" r:id="rId204" xr:uid="{FF97F574-B5F1-46CC-9436-48AA8942BC87}"/>
    <hyperlink ref="R31" r:id="rId205" xr:uid="{CFB41A66-BAB6-4836-8A79-2B97A1857D49}"/>
    <hyperlink ref="R32" r:id="rId206" xr:uid="{03397A1A-AC13-4A7A-9515-56B7BB5CDAD6}"/>
    <hyperlink ref="R34" r:id="rId207" xr:uid="{E4409011-DB16-4AF5-98A2-EE6324A800DC}"/>
    <hyperlink ref="R35" r:id="rId208" xr:uid="{74FFD981-D9CC-406D-BF61-35F64D103477}"/>
    <hyperlink ref="R37" r:id="rId209" xr:uid="{9B6A079B-97CA-4602-BD57-FBA3816D3799}"/>
    <hyperlink ref="R38" r:id="rId210" xr:uid="{97D71EB1-856E-4C96-8719-87BD55D36B69}"/>
    <hyperlink ref="R39" r:id="rId211" xr:uid="{7EEA0AF7-6940-4817-AA56-BCD7257D7E68}"/>
    <hyperlink ref="R40" r:id="rId212" xr:uid="{2BF50C4F-ADEF-460D-8680-C9B948C2024E}"/>
    <hyperlink ref="R41" r:id="rId213" xr:uid="{D97BD3A2-C27F-4C99-9368-B36D8FAC12C6}"/>
    <hyperlink ref="R46" r:id="rId214" xr:uid="{126114A2-DEA3-4781-ABCB-8F98B0699649}"/>
    <hyperlink ref="R47" r:id="rId215" xr:uid="{AF74EFEE-FD6B-4AE5-8FA7-9CC14917DEB5}"/>
    <hyperlink ref="R50" r:id="rId216" xr:uid="{38E4ED90-A4B9-481C-8F66-24CD88C3B4A5}"/>
    <hyperlink ref="R72" r:id="rId217" xr:uid="{50C40B27-025B-4C6C-B569-BB337F6BA2C5}"/>
    <hyperlink ref="R78" r:id="rId218" xr:uid="{6A57A642-B670-4DF3-B007-C65FC9F2D956}"/>
    <hyperlink ref="R80" r:id="rId219" xr:uid="{32F0F38D-1E9B-4733-9AFE-163C2DF87F90}"/>
    <hyperlink ref="R91" r:id="rId220" xr:uid="{9D6C76C9-12BC-49AF-9A20-90698F637A20}"/>
    <hyperlink ref="R94" r:id="rId221" xr:uid="{22D115C2-3C57-4250-8A63-53240D28F17E}"/>
    <hyperlink ref="R95" r:id="rId222" xr:uid="{B5B87C5D-1FD8-4B43-9E62-9947E3AF24E6}"/>
    <hyperlink ref="R101" r:id="rId223" xr:uid="{BFAB850F-6870-4A0B-8EAD-1316D7E067DC}"/>
    <hyperlink ref="R103" r:id="rId224" xr:uid="{CCCA5EB3-ED98-420F-A711-FF6E58035891}"/>
    <hyperlink ref="R104" r:id="rId225" xr:uid="{6817CA05-ABA7-4283-A420-DACA3FDF2A86}"/>
    <hyperlink ref="R108" r:id="rId226" xr:uid="{94D86809-4780-4EBB-A483-5D5F20132DFB}"/>
    <hyperlink ref="R111" r:id="rId227" xr:uid="{CC520133-2982-455A-A4AA-08178827D267}"/>
    <hyperlink ref="R113" r:id="rId228" xr:uid="{412B379A-C9B1-4322-A90F-5238E333F109}"/>
    <hyperlink ref="R114" r:id="rId229" xr:uid="{185FEB1F-3081-4251-A7A3-C77730A45223}"/>
    <hyperlink ref="R117" r:id="rId230" xr:uid="{80097E33-D394-40D6-8028-A352469D348F}"/>
    <hyperlink ref="R118" r:id="rId231" xr:uid="{750DA951-C716-4FA1-B27D-8252A0140B62}"/>
    <hyperlink ref="R123" r:id="rId232" xr:uid="{BCBEBD9F-CDB7-4311-89DF-AF8DA2D27AED}"/>
    <hyperlink ref="R128" r:id="rId233" xr:uid="{9A087E74-393B-47BE-B30C-81C71D34390D}"/>
    <hyperlink ref="R129" r:id="rId234" xr:uid="{E59F247B-4F0D-4B7A-AD2F-1F30AE7E1780}"/>
    <hyperlink ref="R135" r:id="rId235" xr:uid="{116019AE-4912-4AFF-ACAD-BCF25CF11085}"/>
    <hyperlink ref="R136" r:id="rId236" xr:uid="{C59A9B98-E80F-4B60-9E66-5DD657DA29DF}"/>
    <hyperlink ref="R137" r:id="rId237" xr:uid="{F8847BC2-D659-4AFB-A5A5-F4657E82CD01}"/>
    <hyperlink ref="R138" r:id="rId238" xr:uid="{35FFBEDF-052E-4B5C-94F2-1DC4E57F47CB}"/>
    <hyperlink ref="R139" r:id="rId239" xr:uid="{7FA1001E-29A4-48A0-BD25-73927BBE348C}"/>
    <hyperlink ref="R140" r:id="rId240" xr:uid="{C7BD3843-6CC9-4E03-AB7A-B0816305FFC1}"/>
    <hyperlink ref="R141" r:id="rId241" xr:uid="{010F88C3-D85A-495A-B6DE-5D46B6C8D332}"/>
    <hyperlink ref="R142" r:id="rId242" xr:uid="{96BC09AA-8259-41F8-981C-63D374AC81FD}"/>
    <hyperlink ref="R144" r:id="rId243" xr:uid="{1A0E2AB6-2082-48D1-B801-796B598C518D}"/>
    <hyperlink ref="R147" r:id="rId244" xr:uid="{BC4D4FCA-D435-41BF-8AB6-A088F833B81A}"/>
    <hyperlink ref="R149" r:id="rId245" xr:uid="{7FB646FE-0450-42A4-9A7A-8D5CDBC23936}"/>
    <hyperlink ref="R155" r:id="rId246" xr:uid="{68DA1588-284E-4213-A57F-32893B2EF726}"/>
    <hyperlink ref="R156" r:id="rId247" xr:uid="{7D54BABB-C7CD-46A0-A218-26002290677B}"/>
    <hyperlink ref="R157" r:id="rId248" xr:uid="{D792547B-FA50-4A20-95E6-F32F6B40731F}"/>
    <hyperlink ref="Q53" r:id="rId249" xr:uid="{5AAE311F-FB50-4A61-8297-B322ECE72968}"/>
    <hyperlink ref="Q91" r:id="rId250" xr:uid="{3B626D0F-9AEA-44E7-93CB-242D65EC1641}"/>
    <hyperlink ref="R107" r:id="rId251" xr:uid="{625A3D58-CB00-46D2-8527-364F62623529}"/>
    <hyperlink ref="R152" r:id="rId252" xr:uid="{42BCFB6C-44E0-425E-9D2B-7AD4614125AE}"/>
    <hyperlink ref="R102" r:id="rId253" xr:uid="{E0540DFC-3291-409E-A340-8DD21FF24048}"/>
    <hyperlink ref="R53" r:id="rId254" display="mailto:roberto.mosquera@sheraton.com" xr:uid="{293E5C4E-653A-475D-A77F-E0DEDA15DEA8}"/>
    <hyperlink ref="Q112" r:id="rId255" xr:uid="{D3A74781-5DC3-4617-8109-A14A7A18B95B}"/>
    <hyperlink ref="R112" r:id="rId256" xr:uid="{AF3EBB6F-7EC6-45B6-A3FD-3F4F8B71BB6A}"/>
    <hyperlink ref="Q62" r:id="rId257" xr:uid="{B0555DBF-4405-4182-A1A6-3C9E5D2BCD8A}"/>
    <hyperlink ref="R62" r:id="rId258" xr:uid="{38551692-252A-4950-B1BE-35FD68066820}"/>
    <hyperlink ref="R124" r:id="rId259" display="mailto:alexbenus@copamarina.com" xr:uid="{AD4BA9ED-8D6E-4064-A165-BB68CAEC2BD2}"/>
    <hyperlink ref="R134" r:id="rId260" xr:uid="{F6426F56-8C20-480E-BAAF-711A2878BFCF}"/>
    <hyperlink ref="R65" r:id="rId261" xr:uid="{A81CAE14-9EB6-43FC-A955-929F109DFDE9}"/>
    <hyperlink ref="Q65" r:id="rId262" xr:uid="{00AE0DB5-64F4-45C6-97CA-5B1DF5D5C16E}"/>
    <hyperlink ref="Q153" r:id="rId263" xr:uid="{7BBB200C-4CE4-4AE6-9F04-8A644FF81C27}"/>
    <hyperlink ref="R153" r:id="rId264" xr:uid="{8A6D56FA-6CBF-4CB6-B875-E58E431A7A65}"/>
    <hyperlink ref="Q6" r:id="rId265" xr:uid="{40665EB0-3D2B-412B-9CB6-EC0BD24D5F7A}"/>
    <hyperlink ref="Q154" r:id="rId266" xr:uid="{A6A1E2FC-885E-4EFC-BDBC-7789EF2A3949}"/>
    <hyperlink ref="R154" r:id="rId267" xr:uid="{070DB1C7-9B16-4B2E-8420-305EF1B64EAF}"/>
    <hyperlink ref="Q63" r:id="rId268" xr:uid="{375C0ACA-97E4-4168-97A7-A2A7EAE06654}"/>
    <hyperlink ref="R63" r:id="rId269" xr:uid="{FBDAE37E-BACE-44FB-9E2E-B8A3B992835C}"/>
    <hyperlink ref="R56" r:id="rId270" xr:uid="{2F812622-8598-4FD1-B45F-8E7C2504C3DD}"/>
    <hyperlink ref="Q160" r:id="rId271" xr:uid="{7954685A-F35B-4265-BE5A-C32A61A6960E}"/>
    <hyperlink ref="R160" r:id="rId272" xr:uid="{3FEA90C0-F02C-40BD-B250-4A1647ADD048}"/>
    <hyperlink ref="R131" r:id="rId273" display="mailto:turtlebayparguera@gmail.com" xr:uid="{04C48ADC-BD06-43C9-8D92-9EFCF7DDCC13}"/>
    <hyperlink ref="Q131" r:id="rId274" xr:uid="{011436F9-8427-4AFE-8BFE-9F925DA2F9EB}"/>
    <hyperlink ref="Q11" r:id="rId275" xr:uid="{6459C651-F6AA-4F85-B427-DBEAA83D3ABD}"/>
    <hyperlink ref="Q38" r:id="rId276" xr:uid="{701567D9-8CBB-4E24-B3BA-3140D7F7A36E}"/>
    <hyperlink ref="Q17" r:id="rId277" xr:uid="{8A13E338-E9F3-41FB-9881-A318CD9D72F0}"/>
    <hyperlink ref="R17" r:id="rId278" xr:uid="{414B23F6-3305-4B19-A11E-3AD567B2A64F}"/>
    <hyperlink ref="R10" r:id="rId279" xr:uid="{76ED3C47-17B4-4A8C-8302-EEFB9CAAED56}"/>
    <hyperlink ref="Q79" r:id="rId280" xr:uid="{126FE876-6CD4-4AF4-BD36-8B13AC0090C2}"/>
    <hyperlink ref="R79" r:id="rId281" xr:uid="{E0444B98-0D17-480A-86BE-F64CE0F71CA7}"/>
    <hyperlink ref="R73" r:id="rId282" xr:uid="{95BA76A4-CA66-4A9A-B833-F451FD302BD9}"/>
    <hyperlink ref="R43" r:id="rId283" xr:uid="{5E6C802B-C174-4DFD-8819-FC146FC6F39C}"/>
    <hyperlink ref="R100" r:id="rId284" xr:uid="{255F1E37-2CD8-49F5-9C62-AFD75E2AF4DC}"/>
    <hyperlink ref="Q145" r:id="rId285" xr:uid="{D40A50F0-272A-4D6A-8AB2-6A1DC48F3FB2}"/>
    <hyperlink ref="Q64" r:id="rId286" xr:uid="{C8F82BF6-B04F-4452-86CA-5954AC6B1F4B}"/>
    <hyperlink ref="Q66" r:id="rId287" xr:uid="{A3C596C3-2507-44D9-9E30-DC5048373222}"/>
    <hyperlink ref="R66" r:id="rId288" xr:uid="{5F21BD24-0DE9-4B95-BDA4-2AD20D1E0F31}"/>
    <hyperlink ref="Q67" r:id="rId289" xr:uid="{83BBC463-FF0C-4197-8502-B9EDA6F81C9C}"/>
    <hyperlink ref="R67" r:id="rId290" xr:uid="{DCAFCE58-4ED5-4AB7-AB71-D0E408BBC8FF}"/>
    <hyperlink ref="R6" r:id="rId291" xr:uid="{B8E861FB-AFDC-4D6C-AF84-01CEDFE8AED5}"/>
    <hyperlink ref="Q68" r:id="rId292" xr:uid="{CA98E4A4-FC5F-46CB-9CC0-44E2ED6E6833}"/>
    <hyperlink ref="R68" r:id="rId293" xr:uid="{68E33EDA-5491-4902-91FB-81626788B33B}"/>
    <hyperlink ref="Q69" r:id="rId294" xr:uid="{49706CAF-B7F4-4618-9268-2B18C8D4822E}"/>
    <hyperlink ref="R69" r:id="rId295" display="mailto:fremiot@airedeolive.com" xr:uid="{3A70E1B7-8A20-40E6-B4D2-B5D58CC4F294}"/>
    <hyperlink ref="R64" r:id="rId296" display="mailto:aarroyo@elconvento.com" xr:uid="{F71EBFB0-130D-4E9B-95ED-AE2E359C0A90}"/>
  </hyperlinks>
  <pageMargins left="0.7" right="0.7" top="0.75" bottom="0.75" header="0.3" footer="0.3"/>
  <pageSetup orientation="portrait" r:id="rId297"/>
  <drawing r:id="rId298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15402-0406-4007-AFF4-EF867A74CCBD}">
  <dimension ref="A1:N15"/>
  <sheetViews>
    <sheetView workbookViewId="0">
      <selection activeCell="T8" sqref="T8"/>
    </sheetView>
  </sheetViews>
  <sheetFormatPr defaultColWidth="8.7109375" defaultRowHeight="15" x14ac:dyDescent="0.25"/>
  <cols>
    <col min="1" max="1" width="2.7109375" style="277" customWidth="1"/>
    <col min="2" max="2" width="14.140625" style="278" customWidth="1"/>
    <col min="3" max="4" width="8.7109375" style="261"/>
    <col min="5" max="5" width="8.28515625" style="261" customWidth="1"/>
    <col min="6" max="6" width="7.5703125" style="261" customWidth="1"/>
    <col min="7" max="8" width="6.7109375" style="261" customWidth="1"/>
    <col min="9" max="9" width="3.28515625" style="261" customWidth="1"/>
    <col min="10" max="10" width="7.5703125" style="261" customWidth="1"/>
    <col min="11" max="11" width="7.140625" style="261" customWidth="1"/>
    <col min="12" max="12" width="10.28515625" style="261" customWidth="1"/>
    <col min="13" max="13" width="12.28515625" style="261" customWidth="1"/>
    <col min="14" max="14" width="12.5703125" style="261" customWidth="1"/>
    <col min="15" max="256" width="8.7109375" style="261"/>
    <col min="257" max="257" width="2.7109375" style="261" customWidth="1"/>
    <col min="258" max="258" width="14.140625" style="261" customWidth="1"/>
    <col min="259" max="260" width="8.7109375" style="261"/>
    <col min="261" max="261" width="8.28515625" style="261" customWidth="1"/>
    <col min="262" max="262" width="7.5703125" style="261" customWidth="1"/>
    <col min="263" max="264" width="6.7109375" style="261" customWidth="1"/>
    <col min="265" max="265" width="3.28515625" style="261" customWidth="1"/>
    <col min="266" max="266" width="7.5703125" style="261" customWidth="1"/>
    <col min="267" max="267" width="7.140625" style="261" customWidth="1"/>
    <col min="268" max="268" width="7.28515625" style="261" customWidth="1"/>
    <col min="269" max="269" width="12.28515625" style="261" customWidth="1"/>
    <col min="270" max="270" width="12.5703125" style="261" customWidth="1"/>
    <col min="271" max="512" width="8.7109375" style="261"/>
    <col min="513" max="513" width="2.7109375" style="261" customWidth="1"/>
    <col min="514" max="514" width="14.140625" style="261" customWidth="1"/>
    <col min="515" max="516" width="8.7109375" style="261"/>
    <col min="517" max="517" width="8.28515625" style="261" customWidth="1"/>
    <col min="518" max="518" width="7.5703125" style="261" customWidth="1"/>
    <col min="519" max="520" width="6.7109375" style="261" customWidth="1"/>
    <col min="521" max="521" width="3.28515625" style="261" customWidth="1"/>
    <col min="522" max="522" width="7.5703125" style="261" customWidth="1"/>
    <col min="523" max="523" width="7.140625" style="261" customWidth="1"/>
    <col min="524" max="524" width="7.28515625" style="261" customWidth="1"/>
    <col min="525" max="525" width="12.28515625" style="261" customWidth="1"/>
    <col min="526" max="526" width="12.5703125" style="261" customWidth="1"/>
    <col min="527" max="768" width="8.7109375" style="261"/>
    <col min="769" max="769" width="2.7109375" style="261" customWidth="1"/>
    <col min="770" max="770" width="14.140625" style="261" customWidth="1"/>
    <col min="771" max="772" width="8.7109375" style="261"/>
    <col min="773" max="773" width="8.28515625" style="261" customWidth="1"/>
    <col min="774" max="774" width="7.5703125" style="261" customWidth="1"/>
    <col min="775" max="776" width="6.7109375" style="261" customWidth="1"/>
    <col min="777" max="777" width="3.28515625" style="261" customWidth="1"/>
    <col min="778" max="778" width="7.5703125" style="261" customWidth="1"/>
    <col min="779" max="779" width="7.140625" style="261" customWidth="1"/>
    <col min="780" max="780" width="7.28515625" style="261" customWidth="1"/>
    <col min="781" max="781" width="12.28515625" style="261" customWidth="1"/>
    <col min="782" max="782" width="12.5703125" style="261" customWidth="1"/>
    <col min="783" max="1024" width="8.7109375" style="261"/>
    <col min="1025" max="1025" width="2.7109375" style="261" customWidth="1"/>
    <col min="1026" max="1026" width="14.140625" style="261" customWidth="1"/>
    <col min="1027" max="1028" width="8.7109375" style="261"/>
    <col min="1029" max="1029" width="8.28515625" style="261" customWidth="1"/>
    <col min="1030" max="1030" width="7.5703125" style="261" customWidth="1"/>
    <col min="1031" max="1032" width="6.7109375" style="261" customWidth="1"/>
    <col min="1033" max="1033" width="3.28515625" style="261" customWidth="1"/>
    <col min="1034" max="1034" width="7.5703125" style="261" customWidth="1"/>
    <col min="1035" max="1035" width="7.140625" style="261" customWidth="1"/>
    <col min="1036" max="1036" width="7.28515625" style="261" customWidth="1"/>
    <col min="1037" max="1037" width="12.28515625" style="261" customWidth="1"/>
    <col min="1038" max="1038" width="12.5703125" style="261" customWidth="1"/>
    <col min="1039" max="1280" width="8.7109375" style="261"/>
    <col min="1281" max="1281" width="2.7109375" style="261" customWidth="1"/>
    <col min="1282" max="1282" width="14.140625" style="261" customWidth="1"/>
    <col min="1283" max="1284" width="8.7109375" style="261"/>
    <col min="1285" max="1285" width="8.28515625" style="261" customWidth="1"/>
    <col min="1286" max="1286" width="7.5703125" style="261" customWidth="1"/>
    <col min="1287" max="1288" width="6.7109375" style="261" customWidth="1"/>
    <col min="1289" max="1289" width="3.28515625" style="261" customWidth="1"/>
    <col min="1290" max="1290" width="7.5703125" style="261" customWidth="1"/>
    <col min="1291" max="1291" width="7.140625" style="261" customWidth="1"/>
    <col min="1292" max="1292" width="7.28515625" style="261" customWidth="1"/>
    <col min="1293" max="1293" width="12.28515625" style="261" customWidth="1"/>
    <col min="1294" max="1294" width="12.5703125" style="261" customWidth="1"/>
    <col min="1295" max="1536" width="8.7109375" style="261"/>
    <col min="1537" max="1537" width="2.7109375" style="261" customWidth="1"/>
    <col min="1538" max="1538" width="14.140625" style="261" customWidth="1"/>
    <col min="1539" max="1540" width="8.7109375" style="261"/>
    <col min="1541" max="1541" width="8.28515625" style="261" customWidth="1"/>
    <col min="1542" max="1542" width="7.5703125" style="261" customWidth="1"/>
    <col min="1543" max="1544" width="6.7109375" style="261" customWidth="1"/>
    <col min="1545" max="1545" width="3.28515625" style="261" customWidth="1"/>
    <col min="1546" max="1546" width="7.5703125" style="261" customWidth="1"/>
    <col min="1547" max="1547" width="7.140625" style="261" customWidth="1"/>
    <col min="1548" max="1548" width="7.28515625" style="261" customWidth="1"/>
    <col min="1549" max="1549" width="12.28515625" style="261" customWidth="1"/>
    <col min="1550" max="1550" width="12.5703125" style="261" customWidth="1"/>
    <col min="1551" max="1792" width="8.7109375" style="261"/>
    <col min="1793" max="1793" width="2.7109375" style="261" customWidth="1"/>
    <col min="1794" max="1794" width="14.140625" style="261" customWidth="1"/>
    <col min="1795" max="1796" width="8.7109375" style="261"/>
    <col min="1797" max="1797" width="8.28515625" style="261" customWidth="1"/>
    <col min="1798" max="1798" width="7.5703125" style="261" customWidth="1"/>
    <col min="1799" max="1800" width="6.7109375" style="261" customWidth="1"/>
    <col min="1801" max="1801" width="3.28515625" style="261" customWidth="1"/>
    <col min="1802" max="1802" width="7.5703125" style="261" customWidth="1"/>
    <col min="1803" max="1803" width="7.140625" style="261" customWidth="1"/>
    <col min="1804" max="1804" width="7.28515625" style="261" customWidth="1"/>
    <col min="1805" max="1805" width="12.28515625" style="261" customWidth="1"/>
    <col min="1806" max="1806" width="12.5703125" style="261" customWidth="1"/>
    <col min="1807" max="2048" width="8.7109375" style="261"/>
    <col min="2049" max="2049" width="2.7109375" style="261" customWidth="1"/>
    <col min="2050" max="2050" width="14.140625" style="261" customWidth="1"/>
    <col min="2051" max="2052" width="8.7109375" style="261"/>
    <col min="2053" max="2053" width="8.28515625" style="261" customWidth="1"/>
    <col min="2054" max="2054" width="7.5703125" style="261" customWidth="1"/>
    <col min="2055" max="2056" width="6.7109375" style="261" customWidth="1"/>
    <col min="2057" max="2057" width="3.28515625" style="261" customWidth="1"/>
    <col min="2058" max="2058" width="7.5703125" style="261" customWidth="1"/>
    <col min="2059" max="2059" width="7.140625" style="261" customWidth="1"/>
    <col min="2060" max="2060" width="7.28515625" style="261" customWidth="1"/>
    <col min="2061" max="2061" width="12.28515625" style="261" customWidth="1"/>
    <col min="2062" max="2062" width="12.5703125" style="261" customWidth="1"/>
    <col min="2063" max="2304" width="8.7109375" style="261"/>
    <col min="2305" max="2305" width="2.7109375" style="261" customWidth="1"/>
    <col min="2306" max="2306" width="14.140625" style="261" customWidth="1"/>
    <col min="2307" max="2308" width="8.7109375" style="261"/>
    <col min="2309" max="2309" width="8.28515625" style="261" customWidth="1"/>
    <col min="2310" max="2310" width="7.5703125" style="261" customWidth="1"/>
    <col min="2311" max="2312" width="6.7109375" style="261" customWidth="1"/>
    <col min="2313" max="2313" width="3.28515625" style="261" customWidth="1"/>
    <col min="2314" max="2314" width="7.5703125" style="261" customWidth="1"/>
    <col min="2315" max="2315" width="7.140625" style="261" customWidth="1"/>
    <col min="2316" max="2316" width="7.28515625" style="261" customWidth="1"/>
    <col min="2317" max="2317" width="12.28515625" style="261" customWidth="1"/>
    <col min="2318" max="2318" width="12.5703125" style="261" customWidth="1"/>
    <col min="2319" max="2560" width="8.7109375" style="261"/>
    <col min="2561" max="2561" width="2.7109375" style="261" customWidth="1"/>
    <col min="2562" max="2562" width="14.140625" style="261" customWidth="1"/>
    <col min="2563" max="2564" width="8.7109375" style="261"/>
    <col min="2565" max="2565" width="8.28515625" style="261" customWidth="1"/>
    <col min="2566" max="2566" width="7.5703125" style="261" customWidth="1"/>
    <col min="2567" max="2568" width="6.7109375" style="261" customWidth="1"/>
    <col min="2569" max="2569" width="3.28515625" style="261" customWidth="1"/>
    <col min="2570" max="2570" width="7.5703125" style="261" customWidth="1"/>
    <col min="2571" max="2571" width="7.140625" style="261" customWidth="1"/>
    <col min="2572" max="2572" width="7.28515625" style="261" customWidth="1"/>
    <col min="2573" max="2573" width="12.28515625" style="261" customWidth="1"/>
    <col min="2574" max="2574" width="12.5703125" style="261" customWidth="1"/>
    <col min="2575" max="2816" width="8.7109375" style="261"/>
    <col min="2817" max="2817" width="2.7109375" style="261" customWidth="1"/>
    <col min="2818" max="2818" width="14.140625" style="261" customWidth="1"/>
    <col min="2819" max="2820" width="8.7109375" style="261"/>
    <col min="2821" max="2821" width="8.28515625" style="261" customWidth="1"/>
    <col min="2822" max="2822" width="7.5703125" style="261" customWidth="1"/>
    <col min="2823" max="2824" width="6.7109375" style="261" customWidth="1"/>
    <col min="2825" max="2825" width="3.28515625" style="261" customWidth="1"/>
    <col min="2826" max="2826" width="7.5703125" style="261" customWidth="1"/>
    <col min="2827" max="2827" width="7.140625" style="261" customWidth="1"/>
    <col min="2828" max="2828" width="7.28515625" style="261" customWidth="1"/>
    <col min="2829" max="2829" width="12.28515625" style="261" customWidth="1"/>
    <col min="2830" max="2830" width="12.5703125" style="261" customWidth="1"/>
    <col min="2831" max="3072" width="8.7109375" style="261"/>
    <col min="3073" max="3073" width="2.7109375" style="261" customWidth="1"/>
    <col min="3074" max="3074" width="14.140625" style="261" customWidth="1"/>
    <col min="3075" max="3076" width="8.7109375" style="261"/>
    <col min="3077" max="3077" width="8.28515625" style="261" customWidth="1"/>
    <col min="3078" max="3078" width="7.5703125" style="261" customWidth="1"/>
    <col min="3079" max="3080" width="6.7109375" style="261" customWidth="1"/>
    <col min="3081" max="3081" width="3.28515625" style="261" customWidth="1"/>
    <col min="3082" max="3082" width="7.5703125" style="261" customWidth="1"/>
    <col min="3083" max="3083" width="7.140625" style="261" customWidth="1"/>
    <col min="3084" max="3084" width="7.28515625" style="261" customWidth="1"/>
    <col min="3085" max="3085" width="12.28515625" style="261" customWidth="1"/>
    <col min="3086" max="3086" width="12.5703125" style="261" customWidth="1"/>
    <col min="3087" max="3328" width="8.7109375" style="261"/>
    <col min="3329" max="3329" width="2.7109375" style="261" customWidth="1"/>
    <col min="3330" max="3330" width="14.140625" style="261" customWidth="1"/>
    <col min="3331" max="3332" width="8.7109375" style="261"/>
    <col min="3333" max="3333" width="8.28515625" style="261" customWidth="1"/>
    <col min="3334" max="3334" width="7.5703125" style="261" customWidth="1"/>
    <col min="3335" max="3336" width="6.7109375" style="261" customWidth="1"/>
    <col min="3337" max="3337" width="3.28515625" style="261" customWidth="1"/>
    <col min="3338" max="3338" width="7.5703125" style="261" customWidth="1"/>
    <col min="3339" max="3339" width="7.140625" style="261" customWidth="1"/>
    <col min="3340" max="3340" width="7.28515625" style="261" customWidth="1"/>
    <col min="3341" max="3341" width="12.28515625" style="261" customWidth="1"/>
    <col min="3342" max="3342" width="12.5703125" style="261" customWidth="1"/>
    <col min="3343" max="3584" width="8.7109375" style="261"/>
    <col min="3585" max="3585" width="2.7109375" style="261" customWidth="1"/>
    <col min="3586" max="3586" width="14.140625" style="261" customWidth="1"/>
    <col min="3587" max="3588" width="8.7109375" style="261"/>
    <col min="3589" max="3589" width="8.28515625" style="261" customWidth="1"/>
    <col min="3590" max="3590" width="7.5703125" style="261" customWidth="1"/>
    <col min="3591" max="3592" width="6.7109375" style="261" customWidth="1"/>
    <col min="3593" max="3593" width="3.28515625" style="261" customWidth="1"/>
    <col min="3594" max="3594" width="7.5703125" style="261" customWidth="1"/>
    <col min="3595" max="3595" width="7.140625" style="261" customWidth="1"/>
    <col min="3596" max="3596" width="7.28515625" style="261" customWidth="1"/>
    <col min="3597" max="3597" width="12.28515625" style="261" customWidth="1"/>
    <col min="3598" max="3598" width="12.5703125" style="261" customWidth="1"/>
    <col min="3599" max="3840" width="8.7109375" style="261"/>
    <col min="3841" max="3841" width="2.7109375" style="261" customWidth="1"/>
    <col min="3842" max="3842" width="14.140625" style="261" customWidth="1"/>
    <col min="3843" max="3844" width="8.7109375" style="261"/>
    <col min="3845" max="3845" width="8.28515625" style="261" customWidth="1"/>
    <col min="3846" max="3846" width="7.5703125" style="261" customWidth="1"/>
    <col min="3847" max="3848" width="6.7109375" style="261" customWidth="1"/>
    <col min="3849" max="3849" width="3.28515625" style="261" customWidth="1"/>
    <col min="3850" max="3850" width="7.5703125" style="261" customWidth="1"/>
    <col min="3851" max="3851" width="7.140625" style="261" customWidth="1"/>
    <col min="3852" max="3852" width="7.28515625" style="261" customWidth="1"/>
    <col min="3853" max="3853" width="12.28515625" style="261" customWidth="1"/>
    <col min="3854" max="3854" width="12.5703125" style="261" customWidth="1"/>
    <col min="3855" max="4096" width="8.7109375" style="261"/>
    <col min="4097" max="4097" width="2.7109375" style="261" customWidth="1"/>
    <col min="4098" max="4098" width="14.140625" style="261" customWidth="1"/>
    <col min="4099" max="4100" width="8.7109375" style="261"/>
    <col min="4101" max="4101" width="8.28515625" style="261" customWidth="1"/>
    <col min="4102" max="4102" width="7.5703125" style="261" customWidth="1"/>
    <col min="4103" max="4104" width="6.7109375" style="261" customWidth="1"/>
    <col min="4105" max="4105" width="3.28515625" style="261" customWidth="1"/>
    <col min="4106" max="4106" width="7.5703125" style="261" customWidth="1"/>
    <col min="4107" max="4107" width="7.140625" style="261" customWidth="1"/>
    <col min="4108" max="4108" width="7.28515625" style="261" customWidth="1"/>
    <col min="4109" max="4109" width="12.28515625" style="261" customWidth="1"/>
    <col min="4110" max="4110" width="12.5703125" style="261" customWidth="1"/>
    <col min="4111" max="4352" width="8.7109375" style="261"/>
    <col min="4353" max="4353" width="2.7109375" style="261" customWidth="1"/>
    <col min="4354" max="4354" width="14.140625" style="261" customWidth="1"/>
    <col min="4355" max="4356" width="8.7109375" style="261"/>
    <col min="4357" max="4357" width="8.28515625" style="261" customWidth="1"/>
    <col min="4358" max="4358" width="7.5703125" style="261" customWidth="1"/>
    <col min="4359" max="4360" width="6.7109375" style="261" customWidth="1"/>
    <col min="4361" max="4361" width="3.28515625" style="261" customWidth="1"/>
    <col min="4362" max="4362" width="7.5703125" style="261" customWidth="1"/>
    <col min="4363" max="4363" width="7.140625" style="261" customWidth="1"/>
    <col min="4364" max="4364" width="7.28515625" style="261" customWidth="1"/>
    <col min="4365" max="4365" width="12.28515625" style="261" customWidth="1"/>
    <col min="4366" max="4366" width="12.5703125" style="261" customWidth="1"/>
    <col min="4367" max="4608" width="8.7109375" style="261"/>
    <col min="4609" max="4609" width="2.7109375" style="261" customWidth="1"/>
    <col min="4610" max="4610" width="14.140625" style="261" customWidth="1"/>
    <col min="4611" max="4612" width="8.7109375" style="261"/>
    <col min="4613" max="4613" width="8.28515625" style="261" customWidth="1"/>
    <col min="4614" max="4614" width="7.5703125" style="261" customWidth="1"/>
    <col min="4615" max="4616" width="6.7109375" style="261" customWidth="1"/>
    <col min="4617" max="4617" width="3.28515625" style="261" customWidth="1"/>
    <col min="4618" max="4618" width="7.5703125" style="261" customWidth="1"/>
    <col min="4619" max="4619" width="7.140625" style="261" customWidth="1"/>
    <col min="4620" max="4620" width="7.28515625" style="261" customWidth="1"/>
    <col min="4621" max="4621" width="12.28515625" style="261" customWidth="1"/>
    <col min="4622" max="4622" width="12.5703125" style="261" customWidth="1"/>
    <col min="4623" max="4864" width="8.7109375" style="261"/>
    <col min="4865" max="4865" width="2.7109375" style="261" customWidth="1"/>
    <col min="4866" max="4866" width="14.140625" style="261" customWidth="1"/>
    <col min="4867" max="4868" width="8.7109375" style="261"/>
    <col min="4869" max="4869" width="8.28515625" style="261" customWidth="1"/>
    <col min="4870" max="4870" width="7.5703125" style="261" customWidth="1"/>
    <col min="4871" max="4872" width="6.7109375" style="261" customWidth="1"/>
    <col min="4873" max="4873" width="3.28515625" style="261" customWidth="1"/>
    <col min="4874" max="4874" width="7.5703125" style="261" customWidth="1"/>
    <col min="4875" max="4875" width="7.140625" style="261" customWidth="1"/>
    <col min="4876" max="4876" width="7.28515625" style="261" customWidth="1"/>
    <col min="4877" max="4877" width="12.28515625" style="261" customWidth="1"/>
    <col min="4878" max="4878" width="12.5703125" style="261" customWidth="1"/>
    <col min="4879" max="5120" width="8.7109375" style="261"/>
    <col min="5121" max="5121" width="2.7109375" style="261" customWidth="1"/>
    <col min="5122" max="5122" width="14.140625" style="261" customWidth="1"/>
    <col min="5123" max="5124" width="8.7109375" style="261"/>
    <col min="5125" max="5125" width="8.28515625" style="261" customWidth="1"/>
    <col min="5126" max="5126" width="7.5703125" style="261" customWidth="1"/>
    <col min="5127" max="5128" width="6.7109375" style="261" customWidth="1"/>
    <col min="5129" max="5129" width="3.28515625" style="261" customWidth="1"/>
    <col min="5130" max="5130" width="7.5703125" style="261" customWidth="1"/>
    <col min="5131" max="5131" width="7.140625" style="261" customWidth="1"/>
    <col min="5132" max="5132" width="7.28515625" style="261" customWidth="1"/>
    <col min="5133" max="5133" width="12.28515625" style="261" customWidth="1"/>
    <col min="5134" max="5134" width="12.5703125" style="261" customWidth="1"/>
    <col min="5135" max="5376" width="8.7109375" style="261"/>
    <col min="5377" max="5377" width="2.7109375" style="261" customWidth="1"/>
    <col min="5378" max="5378" width="14.140625" style="261" customWidth="1"/>
    <col min="5379" max="5380" width="8.7109375" style="261"/>
    <col min="5381" max="5381" width="8.28515625" style="261" customWidth="1"/>
    <col min="5382" max="5382" width="7.5703125" style="261" customWidth="1"/>
    <col min="5383" max="5384" width="6.7109375" style="261" customWidth="1"/>
    <col min="5385" max="5385" width="3.28515625" style="261" customWidth="1"/>
    <col min="5386" max="5386" width="7.5703125" style="261" customWidth="1"/>
    <col min="5387" max="5387" width="7.140625" style="261" customWidth="1"/>
    <col min="5388" max="5388" width="7.28515625" style="261" customWidth="1"/>
    <col min="5389" max="5389" width="12.28515625" style="261" customWidth="1"/>
    <col min="5390" max="5390" width="12.5703125" style="261" customWidth="1"/>
    <col min="5391" max="5632" width="8.7109375" style="261"/>
    <col min="5633" max="5633" width="2.7109375" style="261" customWidth="1"/>
    <col min="5634" max="5634" width="14.140625" style="261" customWidth="1"/>
    <col min="5635" max="5636" width="8.7109375" style="261"/>
    <col min="5637" max="5637" width="8.28515625" style="261" customWidth="1"/>
    <col min="5638" max="5638" width="7.5703125" style="261" customWidth="1"/>
    <col min="5639" max="5640" width="6.7109375" style="261" customWidth="1"/>
    <col min="5641" max="5641" width="3.28515625" style="261" customWidth="1"/>
    <col min="5642" max="5642" width="7.5703125" style="261" customWidth="1"/>
    <col min="5643" max="5643" width="7.140625" style="261" customWidth="1"/>
    <col min="5644" max="5644" width="7.28515625" style="261" customWidth="1"/>
    <col min="5645" max="5645" width="12.28515625" style="261" customWidth="1"/>
    <col min="5646" max="5646" width="12.5703125" style="261" customWidth="1"/>
    <col min="5647" max="5888" width="8.7109375" style="261"/>
    <col min="5889" max="5889" width="2.7109375" style="261" customWidth="1"/>
    <col min="5890" max="5890" width="14.140625" style="261" customWidth="1"/>
    <col min="5891" max="5892" width="8.7109375" style="261"/>
    <col min="5893" max="5893" width="8.28515625" style="261" customWidth="1"/>
    <col min="5894" max="5894" width="7.5703125" style="261" customWidth="1"/>
    <col min="5895" max="5896" width="6.7109375" style="261" customWidth="1"/>
    <col min="5897" max="5897" width="3.28515625" style="261" customWidth="1"/>
    <col min="5898" max="5898" width="7.5703125" style="261" customWidth="1"/>
    <col min="5899" max="5899" width="7.140625" style="261" customWidth="1"/>
    <col min="5900" max="5900" width="7.28515625" style="261" customWidth="1"/>
    <col min="5901" max="5901" width="12.28515625" style="261" customWidth="1"/>
    <col min="5902" max="5902" width="12.5703125" style="261" customWidth="1"/>
    <col min="5903" max="6144" width="8.7109375" style="261"/>
    <col min="6145" max="6145" width="2.7109375" style="261" customWidth="1"/>
    <col min="6146" max="6146" width="14.140625" style="261" customWidth="1"/>
    <col min="6147" max="6148" width="8.7109375" style="261"/>
    <col min="6149" max="6149" width="8.28515625" style="261" customWidth="1"/>
    <col min="6150" max="6150" width="7.5703125" style="261" customWidth="1"/>
    <col min="6151" max="6152" width="6.7109375" style="261" customWidth="1"/>
    <col min="6153" max="6153" width="3.28515625" style="261" customWidth="1"/>
    <col min="6154" max="6154" width="7.5703125" style="261" customWidth="1"/>
    <col min="6155" max="6155" width="7.140625" style="261" customWidth="1"/>
    <col min="6156" max="6156" width="7.28515625" style="261" customWidth="1"/>
    <col min="6157" max="6157" width="12.28515625" style="261" customWidth="1"/>
    <col min="6158" max="6158" width="12.5703125" style="261" customWidth="1"/>
    <col min="6159" max="6400" width="8.7109375" style="261"/>
    <col min="6401" max="6401" width="2.7109375" style="261" customWidth="1"/>
    <col min="6402" max="6402" width="14.140625" style="261" customWidth="1"/>
    <col min="6403" max="6404" width="8.7109375" style="261"/>
    <col min="6405" max="6405" width="8.28515625" style="261" customWidth="1"/>
    <col min="6406" max="6406" width="7.5703125" style="261" customWidth="1"/>
    <col min="6407" max="6408" width="6.7109375" style="261" customWidth="1"/>
    <col min="6409" max="6409" width="3.28515625" style="261" customWidth="1"/>
    <col min="6410" max="6410" width="7.5703125" style="261" customWidth="1"/>
    <col min="6411" max="6411" width="7.140625" style="261" customWidth="1"/>
    <col min="6412" max="6412" width="7.28515625" style="261" customWidth="1"/>
    <col min="6413" max="6413" width="12.28515625" style="261" customWidth="1"/>
    <col min="6414" max="6414" width="12.5703125" style="261" customWidth="1"/>
    <col min="6415" max="6656" width="8.7109375" style="261"/>
    <col min="6657" max="6657" width="2.7109375" style="261" customWidth="1"/>
    <col min="6658" max="6658" width="14.140625" style="261" customWidth="1"/>
    <col min="6659" max="6660" width="8.7109375" style="261"/>
    <col min="6661" max="6661" width="8.28515625" style="261" customWidth="1"/>
    <col min="6662" max="6662" width="7.5703125" style="261" customWidth="1"/>
    <col min="6663" max="6664" width="6.7109375" style="261" customWidth="1"/>
    <col min="6665" max="6665" width="3.28515625" style="261" customWidth="1"/>
    <col min="6666" max="6666" width="7.5703125" style="261" customWidth="1"/>
    <col min="6667" max="6667" width="7.140625" style="261" customWidth="1"/>
    <col min="6668" max="6668" width="7.28515625" style="261" customWidth="1"/>
    <col min="6669" max="6669" width="12.28515625" style="261" customWidth="1"/>
    <col min="6670" max="6670" width="12.5703125" style="261" customWidth="1"/>
    <col min="6671" max="6912" width="8.7109375" style="261"/>
    <col min="6913" max="6913" width="2.7109375" style="261" customWidth="1"/>
    <col min="6914" max="6914" width="14.140625" style="261" customWidth="1"/>
    <col min="6915" max="6916" width="8.7109375" style="261"/>
    <col min="6917" max="6917" width="8.28515625" style="261" customWidth="1"/>
    <col min="6918" max="6918" width="7.5703125" style="261" customWidth="1"/>
    <col min="6919" max="6920" width="6.7109375" style="261" customWidth="1"/>
    <col min="6921" max="6921" width="3.28515625" style="261" customWidth="1"/>
    <col min="6922" max="6922" width="7.5703125" style="261" customWidth="1"/>
    <col min="6923" max="6923" width="7.140625" style="261" customWidth="1"/>
    <col min="6924" max="6924" width="7.28515625" style="261" customWidth="1"/>
    <col min="6925" max="6925" width="12.28515625" style="261" customWidth="1"/>
    <col min="6926" max="6926" width="12.5703125" style="261" customWidth="1"/>
    <col min="6927" max="7168" width="8.7109375" style="261"/>
    <col min="7169" max="7169" width="2.7109375" style="261" customWidth="1"/>
    <col min="7170" max="7170" width="14.140625" style="261" customWidth="1"/>
    <col min="7171" max="7172" width="8.7109375" style="261"/>
    <col min="7173" max="7173" width="8.28515625" style="261" customWidth="1"/>
    <col min="7174" max="7174" width="7.5703125" style="261" customWidth="1"/>
    <col min="7175" max="7176" width="6.7109375" style="261" customWidth="1"/>
    <col min="7177" max="7177" width="3.28515625" style="261" customWidth="1"/>
    <col min="7178" max="7178" width="7.5703125" style="261" customWidth="1"/>
    <col min="7179" max="7179" width="7.140625" style="261" customWidth="1"/>
    <col min="7180" max="7180" width="7.28515625" style="261" customWidth="1"/>
    <col min="7181" max="7181" width="12.28515625" style="261" customWidth="1"/>
    <col min="7182" max="7182" width="12.5703125" style="261" customWidth="1"/>
    <col min="7183" max="7424" width="8.7109375" style="261"/>
    <col min="7425" max="7425" width="2.7109375" style="261" customWidth="1"/>
    <col min="7426" max="7426" width="14.140625" style="261" customWidth="1"/>
    <col min="7427" max="7428" width="8.7109375" style="261"/>
    <col min="7429" max="7429" width="8.28515625" style="261" customWidth="1"/>
    <col min="7430" max="7430" width="7.5703125" style="261" customWidth="1"/>
    <col min="7431" max="7432" width="6.7109375" style="261" customWidth="1"/>
    <col min="7433" max="7433" width="3.28515625" style="261" customWidth="1"/>
    <col min="7434" max="7434" width="7.5703125" style="261" customWidth="1"/>
    <col min="7435" max="7435" width="7.140625" style="261" customWidth="1"/>
    <col min="7436" max="7436" width="7.28515625" style="261" customWidth="1"/>
    <col min="7437" max="7437" width="12.28515625" style="261" customWidth="1"/>
    <col min="7438" max="7438" width="12.5703125" style="261" customWidth="1"/>
    <col min="7439" max="7680" width="8.7109375" style="261"/>
    <col min="7681" max="7681" width="2.7109375" style="261" customWidth="1"/>
    <col min="7682" max="7682" width="14.140625" style="261" customWidth="1"/>
    <col min="7683" max="7684" width="8.7109375" style="261"/>
    <col min="7685" max="7685" width="8.28515625" style="261" customWidth="1"/>
    <col min="7686" max="7686" width="7.5703125" style="261" customWidth="1"/>
    <col min="7687" max="7688" width="6.7109375" style="261" customWidth="1"/>
    <col min="7689" max="7689" width="3.28515625" style="261" customWidth="1"/>
    <col min="7690" max="7690" width="7.5703125" style="261" customWidth="1"/>
    <col min="7691" max="7691" width="7.140625" style="261" customWidth="1"/>
    <col min="7692" max="7692" width="7.28515625" style="261" customWidth="1"/>
    <col min="7693" max="7693" width="12.28515625" style="261" customWidth="1"/>
    <col min="7694" max="7694" width="12.5703125" style="261" customWidth="1"/>
    <col min="7695" max="7936" width="8.7109375" style="261"/>
    <col min="7937" max="7937" width="2.7109375" style="261" customWidth="1"/>
    <col min="7938" max="7938" width="14.140625" style="261" customWidth="1"/>
    <col min="7939" max="7940" width="8.7109375" style="261"/>
    <col min="7941" max="7941" width="8.28515625" style="261" customWidth="1"/>
    <col min="7942" max="7942" width="7.5703125" style="261" customWidth="1"/>
    <col min="7943" max="7944" width="6.7109375" style="261" customWidth="1"/>
    <col min="7945" max="7945" width="3.28515625" style="261" customWidth="1"/>
    <col min="7946" max="7946" width="7.5703125" style="261" customWidth="1"/>
    <col min="7947" max="7947" width="7.140625" style="261" customWidth="1"/>
    <col min="7948" max="7948" width="7.28515625" style="261" customWidth="1"/>
    <col min="7949" max="7949" width="12.28515625" style="261" customWidth="1"/>
    <col min="7950" max="7950" width="12.5703125" style="261" customWidth="1"/>
    <col min="7951" max="8192" width="8.7109375" style="261"/>
    <col min="8193" max="8193" width="2.7109375" style="261" customWidth="1"/>
    <col min="8194" max="8194" width="14.140625" style="261" customWidth="1"/>
    <col min="8195" max="8196" width="8.7109375" style="261"/>
    <col min="8197" max="8197" width="8.28515625" style="261" customWidth="1"/>
    <col min="8198" max="8198" width="7.5703125" style="261" customWidth="1"/>
    <col min="8199" max="8200" width="6.7109375" style="261" customWidth="1"/>
    <col min="8201" max="8201" width="3.28515625" style="261" customWidth="1"/>
    <col min="8202" max="8202" width="7.5703125" style="261" customWidth="1"/>
    <col min="8203" max="8203" width="7.140625" style="261" customWidth="1"/>
    <col min="8204" max="8204" width="7.28515625" style="261" customWidth="1"/>
    <col min="8205" max="8205" width="12.28515625" style="261" customWidth="1"/>
    <col min="8206" max="8206" width="12.5703125" style="261" customWidth="1"/>
    <col min="8207" max="8448" width="8.7109375" style="261"/>
    <col min="8449" max="8449" width="2.7109375" style="261" customWidth="1"/>
    <col min="8450" max="8450" width="14.140625" style="261" customWidth="1"/>
    <col min="8451" max="8452" width="8.7109375" style="261"/>
    <col min="8453" max="8453" width="8.28515625" style="261" customWidth="1"/>
    <col min="8454" max="8454" width="7.5703125" style="261" customWidth="1"/>
    <col min="8455" max="8456" width="6.7109375" style="261" customWidth="1"/>
    <col min="8457" max="8457" width="3.28515625" style="261" customWidth="1"/>
    <col min="8458" max="8458" width="7.5703125" style="261" customWidth="1"/>
    <col min="8459" max="8459" width="7.140625" style="261" customWidth="1"/>
    <col min="8460" max="8460" width="7.28515625" style="261" customWidth="1"/>
    <col min="8461" max="8461" width="12.28515625" style="261" customWidth="1"/>
    <col min="8462" max="8462" width="12.5703125" style="261" customWidth="1"/>
    <col min="8463" max="8704" width="8.7109375" style="261"/>
    <col min="8705" max="8705" width="2.7109375" style="261" customWidth="1"/>
    <col min="8706" max="8706" width="14.140625" style="261" customWidth="1"/>
    <col min="8707" max="8708" width="8.7109375" style="261"/>
    <col min="8709" max="8709" width="8.28515625" style="261" customWidth="1"/>
    <col min="8710" max="8710" width="7.5703125" style="261" customWidth="1"/>
    <col min="8711" max="8712" width="6.7109375" style="261" customWidth="1"/>
    <col min="8713" max="8713" width="3.28515625" style="261" customWidth="1"/>
    <col min="8714" max="8714" width="7.5703125" style="261" customWidth="1"/>
    <col min="8715" max="8715" width="7.140625" style="261" customWidth="1"/>
    <col min="8716" max="8716" width="7.28515625" style="261" customWidth="1"/>
    <col min="8717" max="8717" width="12.28515625" style="261" customWidth="1"/>
    <col min="8718" max="8718" width="12.5703125" style="261" customWidth="1"/>
    <col min="8719" max="8960" width="8.7109375" style="261"/>
    <col min="8961" max="8961" width="2.7109375" style="261" customWidth="1"/>
    <col min="8962" max="8962" width="14.140625" style="261" customWidth="1"/>
    <col min="8963" max="8964" width="8.7109375" style="261"/>
    <col min="8965" max="8965" width="8.28515625" style="261" customWidth="1"/>
    <col min="8966" max="8966" width="7.5703125" style="261" customWidth="1"/>
    <col min="8967" max="8968" width="6.7109375" style="261" customWidth="1"/>
    <col min="8969" max="8969" width="3.28515625" style="261" customWidth="1"/>
    <col min="8970" max="8970" width="7.5703125" style="261" customWidth="1"/>
    <col min="8971" max="8971" width="7.140625" style="261" customWidth="1"/>
    <col min="8972" max="8972" width="7.28515625" style="261" customWidth="1"/>
    <col min="8973" max="8973" width="12.28515625" style="261" customWidth="1"/>
    <col min="8974" max="8974" width="12.5703125" style="261" customWidth="1"/>
    <col min="8975" max="9216" width="8.7109375" style="261"/>
    <col min="9217" max="9217" width="2.7109375" style="261" customWidth="1"/>
    <col min="9218" max="9218" width="14.140625" style="261" customWidth="1"/>
    <col min="9219" max="9220" width="8.7109375" style="261"/>
    <col min="9221" max="9221" width="8.28515625" style="261" customWidth="1"/>
    <col min="9222" max="9222" width="7.5703125" style="261" customWidth="1"/>
    <col min="9223" max="9224" width="6.7109375" style="261" customWidth="1"/>
    <col min="9225" max="9225" width="3.28515625" style="261" customWidth="1"/>
    <col min="9226" max="9226" width="7.5703125" style="261" customWidth="1"/>
    <col min="9227" max="9227" width="7.140625" style="261" customWidth="1"/>
    <col min="9228" max="9228" width="7.28515625" style="261" customWidth="1"/>
    <col min="9229" max="9229" width="12.28515625" style="261" customWidth="1"/>
    <col min="9230" max="9230" width="12.5703125" style="261" customWidth="1"/>
    <col min="9231" max="9472" width="8.7109375" style="261"/>
    <col min="9473" max="9473" width="2.7109375" style="261" customWidth="1"/>
    <col min="9474" max="9474" width="14.140625" style="261" customWidth="1"/>
    <col min="9475" max="9476" width="8.7109375" style="261"/>
    <col min="9477" max="9477" width="8.28515625" style="261" customWidth="1"/>
    <col min="9478" max="9478" width="7.5703125" style="261" customWidth="1"/>
    <col min="9479" max="9480" width="6.7109375" style="261" customWidth="1"/>
    <col min="9481" max="9481" width="3.28515625" style="261" customWidth="1"/>
    <col min="9482" max="9482" width="7.5703125" style="261" customWidth="1"/>
    <col min="9483" max="9483" width="7.140625" style="261" customWidth="1"/>
    <col min="9484" max="9484" width="7.28515625" style="261" customWidth="1"/>
    <col min="9485" max="9485" width="12.28515625" style="261" customWidth="1"/>
    <col min="9486" max="9486" width="12.5703125" style="261" customWidth="1"/>
    <col min="9487" max="9728" width="8.7109375" style="261"/>
    <col min="9729" max="9729" width="2.7109375" style="261" customWidth="1"/>
    <col min="9730" max="9730" width="14.140625" style="261" customWidth="1"/>
    <col min="9731" max="9732" width="8.7109375" style="261"/>
    <col min="9733" max="9733" width="8.28515625" style="261" customWidth="1"/>
    <col min="9734" max="9734" width="7.5703125" style="261" customWidth="1"/>
    <col min="9735" max="9736" width="6.7109375" style="261" customWidth="1"/>
    <col min="9737" max="9737" width="3.28515625" style="261" customWidth="1"/>
    <col min="9738" max="9738" width="7.5703125" style="261" customWidth="1"/>
    <col min="9739" max="9739" width="7.140625" style="261" customWidth="1"/>
    <col min="9740" max="9740" width="7.28515625" style="261" customWidth="1"/>
    <col min="9741" max="9741" width="12.28515625" style="261" customWidth="1"/>
    <col min="9742" max="9742" width="12.5703125" style="261" customWidth="1"/>
    <col min="9743" max="9984" width="8.7109375" style="261"/>
    <col min="9985" max="9985" width="2.7109375" style="261" customWidth="1"/>
    <col min="9986" max="9986" width="14.140625" style="261" customWidth="1"/>
    <col min="9987" max="9988" width="8.7109375" style="261"/>
    <col min="9989" max="9989" width="8.28515625" style="261" customWidth="1"/>
    <col min="9990" max="9990" width="7.5703125" style="261" customWidth="1"/>
    <col min="9991" max="9992" width="6.7109375" style="261" customWidth="1"/>
    <col min="9993" max="9993" width="3.28515625" style="261" customWidth="1"/>
    <col min="9994" max="9994" width="7.5703125" style="261" customWidth="1"/>
    <col min="9995" max="9995" width="7.140625" style="261" customWidth="1"/>
    <col min="9996" max="9996" width="7.28515625" style="261" customWidth="1"/>
    <col min="9997" max="9997" width="12.28515625" style="261" customWidth="1"/>
    <col min="9998" max="9998" width="12.5703125" style="261" customWidth="1"/>
    <col min="9999" max="10240" width="8.7109375" style="261"/>
    <col min="10241" max="10241" width="2.7109375" style="261" customWidth="1"/>
    <col min="10242" max="10242" width="14.140625" style="261" customWidth="1"/>
    <col min="10243" max="10244" width="8.7109375" style="261"/>
    <col min="10245" max="10245" width="8.28515625" style="261" customWidth="1"/>
    <col min="10246" max="10246" width="7.5703125" style="261" customWidth="1"/>
    <col min="10247" max="10248" width="6.7109375" style="261" customWidth="1"/>
    <col min="10249" max="10249" width="3.28515625" style="261" customWidth="1"/>
    <col min="10250" max="10250" width="7.5703125" style="261" customWidth="1"/>
    <col min="10251" max="10251" width="7.140625" style="261" customWidth="1"/>
    <col min="10252" max="10252" width="7.28515625" style="261" customWidth="1"/>
    <col min="10253" max="10253" width="12.28515625" style="261" customWidth="1"/>
    <col min="10254" max="10254" width="12.5703125" style="261" customWidth="1"/>
    <col min="10255" max="10496" width="8.7109375" style="261"/>
    <col min="10497" max="10497" width="2.7109375" style="261" customWidth="1"/>
    <col min="10498" max="10498" width="14.140625" style="261" customWidth="1"/>
    <col min="10499" max="10500" width="8.7109375" style="261"/>
    <col min="10501" max="10501" width="8.28515625" style="261" customWidth="1"/>
    <col min="10502" max="10502" width="7.5703125" style="261" customWidth="1"/>
    <col min="10503" max="10504" width="6.7109375" style="261" customWidth="1"/>
    <col min="10505" max="10505" width="3.28515625" style="261" customWidth="1"/>
    <col min="10506" max="10506" width="7.5703125" style="261" customWidth="1"/>
    <col min="10507" max="10507" width="7.140625" style="261" customWidth="1"/>
    <col min="10508" max="10508" width="7.28515625" style="261" customWidth="1"/>
    <col min="10509" max="10509" width="12.28515625" style="261" customWidth="1"/>
    <col min="10510" max="10510" width="12.5703125" style="261" customWidth="1"/>
    <col min="10511" max="10752" width="8.7109375" style="261"/>
    <col min="10753" max="10753" width="2.7109375" style="261" customWidth="1"/>
    <col min="10754" max="10754" width="14.140625" style="261" customWidth="1"/>
    <col min="10755" max="10756" width="8.7109375" style="261"/>
    <col min="10757" max="10757" width="8.28515625" style="261" customWidth="1"/>
    <col min="10758" max="10758" width="7.5703125" style="261" customWidth="1"/>
    <col min="10759" max="10760" width="6.7109375" style="261" customWidth="1"/>
    <col min="10761" max="10761" width="3.28515625" style="261" customWidth="1"/>
    <col min="10762" max="10762" width="7.5703125" style="261" customWidth="1"/>
    <col min="10763" max="10763" width="7.140625" style="261" customWidth="1"/>
    <col min="10764" max="10764" width="7.28515625" style="261" customWidth="1"/>
    <col min="10765" max="10765" width="12.28515625" style="261" customWidth="1"/>
    <col min="10766" max="10766" width="12.5703125" style="261" customWidth="1"/>
    <col min="10767" max="11008" width="8.7109375" style="261"/>
    <col min="11009" max="11009" width="2.7109375" style="261" customWidth="1"/>
    <col min="11010" max="11010" width="14.140625" style="261" customWidth="1"/>
    <col min="11011" max="11012" width="8.7109375" style="261"/>
    <col min="11013" max="11013" width="8.28515625" style="261" customWidth="1"/>
    <col min="11014" max="11014" width="7.5703125" style="261" customWidth="1"/>
    <col min="11015" max="11016" width="6.7109375" style="261" customWidth="1"/>
    <col min="11017" max="11017" width="3.28515625" style="261" customWidth="1"/>
    <col min="11018" max="11018" width="7.5703125" style="261" customWidth="1"/>
    <col min="11019" max="11019" width="7.140625" style="261" customWidth="1"/>
    <col min="11020" max="11020" width="7.28515625" style="261" customWidth="1"/>
    <col min="11021" max="11021" width="12.28515625" style="261" customWidth="1"/>
    <col min="11022" max="11022" width="12.5703125" style="261" customWidth="1"/>
    <col min="11023" max="11264" width="8.7109375" style="261"/>
    <col min="11265" max="11265" width="2.7109375" style="261" customWidth="1"/>
    <col min="11266" max="11266" width="14.140625" style="261" customWidth="1"/>
    <col min="11267" max="11268" width="8.7109375" style="261"/>
    <col min="11269" max="11269" width="8.28515625" style="261" customWidth="1"/>
    <col min="11270" max="11270" width="7.5703125" style="261" customWidth="1"/>
    <col min="11271" max="11272" width="6.7109375" style="261" customWidth="1"/>
    <col min="11273" max="11273" width="3.28515625" style="261" customWidth="1"/>
    <col min="11274" max="11274" width="7.5703125" style="261" customWidth="1"/>
    <col min="11275" max="11275" width="7.140625" style="261" customWidth="1"/>
    <col min="11276" max="11276" width="7.28515625" style="261" customWidth="1"/>
    <col min="11277" max="11277" width="12.28515625" style="261" customWidth="1"/>
    <col min="11278" max="11278" width="12.5703125" style="261" customWidth="1"/>
    <col min="11279" max="11520" width="8.7109375" style="261"/>
    <col min="11521" max="11521" width="2.7109375" style="261" customWidth="1"/>
    <col min="11522" max="11522" width="14.140625" style="261" customWidth="1"/>
    <col min="11523" max="11524" width="8.7109375" style="261"/>
    <col min="11525" max="11525" width="8.28515625" style="261" customWidth="1"/>
    <col min="11526" max="11526" width="7.5703125" style="261" customWidth="1"/>
    <col min="11527" max="11528" width="6.7109375" style="261" customWidth="1"/>
    <col min="11529" max="11529" width="3.28515625" style="261" customWidth="1"/>
    <col min="11530" max="11530" width="7.5703125" style="261" customWidth="1"/>
    <col min="11531" max="11531" width="7.140625" style="261" customWidth="1"/>
    <col min="11532" max="11532" width="7.28515625" style="261" customWidth="1"/>
    <col min="11533" max="11533" width="12.28515625" style="261" customWidth="1"/>
    <col min="11534" max="11534" width="12.5703125" style="261" customWidth="1"/>
    <col min="11535" max="11776" width="8.7109375" style="261"/>
    <col min="11777" max="11777" width="2.7109375" style="261" customWidth="1"/>
    <col min="11778" max="11778" width="14.140625" style="261" customWidth="1"/>
    <col min="11779" max="11780" width="8.7109375" style="261"/>
    <col min="11781" max="11781" width="8.28515625" style="261" customWidth="1"/>
    <col min="11782" max="11782" width="7.5703125" style="261" customWidth="1"/>
    <col min="11783" max="11784" width="6.7109375" style="261" customWidth="1"/>
    <col min="11785" max="11785" width="3.28515625" style="261" customWidth="1"/>
    <col min="11786" max="11786" width="7.5703125" style="261" customWidth="1"/>
    <col min="11787" max="11787" width="7.140625" style="261" customWidth="1"/>
    <col min="11788" max="11788" width="7.28515625" style="261" customWidth="1"/>
    <col min="11789" max="11789" width="12.28515625" style="261" customWidth="1"/>
    <col min="11790" max="11790" width="12.5703125" style="261" customWidth="1"/>
    <col min="11791" max="12032" width="8.7109375" style="261"/>
    <col min="12033" max="12033" width="2.7109375" style="261" customWidth="1"/>
    <col min="12034" max="12034" width="14.140625" style="261" customWidth="1"/>
    <col min="12035" max="12036" width="8.7109375" style="261"/>
    <col min="12037" max="12037" width="8.28515625" style="261" customWidth="1"/>
    <col min="12038" max="12038" width="7.5703125" style="261" customWidth="1"/>
    <col min="12039" max="12040" width="6.7109375" style="261" customWidth="1"/>
    <col min="12041" max="12041" width="3.28515625" style="261" customWidth="1"/>
    <col min="12042" max="12042" width="7.5703125" style="261" customWidth="1"/>
    <col min="12043" max="12043" width="7.140625" style="261" customWidth="1"/>
    <col min="12044" max="12044" width="7.28515625" style="261" customWidth="1"/>
    <col min="12045" max="12045" width="12.28515625" style="261" customWidth="1"/>
    <col min="12046" max="12046" width="12.5703125" style="261" customWidth="1"/>
    <col min="12047" max="12288" width="8.7109375" style="261"/>
    <col min="12289" max="12289" width="2.7109375" style="261" customWidth="1"/>
    <col min="12290" max="12290" width="14.140625" style="261" customWidth="1"/>
    <col min="12291" max="12292" width="8.7109375" style="261"/>
    <col min="12293" max="12293" width="8.28515625" style="261" customWidth="1"/>
    <col min="12294" max="12294" width="7.5703125" style="261" customWidth="1"/>
    <col min="12295" max="12296" width="6.7109375" style="261" customWidth="1"/>
    <col min="12297" max="12297" width="3.28515625" style="261" customWidth="1"/>
    <col min="12298" max="12298" width="7.5703125" style="261" customWidth="1"/>
    <col min="12299" max="12299" width="7.140625" style="261" customWidth="1"/>
    <col min="12300" max="12300" width="7.28515625" style="261" customWidth="1"/>
    <col min="12301" max="12301" width="12.28515625" style="261" customWidth="1"/>
    <col min="12302" max="12302" width="12.5703125" style="261" customWidth="1"/>
    <col min="12303" max="12544" width="8.7109375" style="261"/>
    <col min="12545" max="12545" width="2.7109375" style="261" customWidth="1"/>
    <col min="12546" max="12546" width="14.140625" style="261" customWidth="1"/>
    <col min="12547" max="12548" width="8.7109375" style="261"/>
    <col min="12549" max="12549" width="8.28515625" style="261" customWidth="1"/>
    <col min="12550" max="12550" width="7.5703125" style="261" customWidth="1"/>
    <col min="12551" max="12552" width="6.7109375" style="261" customWidth="1"/>
    <col min="12553" max="12553" width="3.28515625" style="261" customWidth="1"/>
    <col min="12554" max="12554" width="7.5703125" style="261" customWidth="1"/>
    <col min="12555" max="12555" width="7.140625" style="261" customWidth="1"/>
    <col min="12556" max="12556" width="7.28515625" style="261" customWidth="1"/>
    <col min="12557" max="12557" width="12.28515625" style="261" customWidth="1"/>
    <col min="12558" max="12558" width="12.5703125" style="261" customWidth="1"/>
    <col min="12559" max="12800" width="8.7109375" style="261"/>
    <col min="12801" max="12801" width="2.7109375" style="261" customWidth="1"/>
    <col min="12802" max="12802" width="14.140625" style="261" customWidth="1"/>
    <col min="12803" max="12804" width="8.7109375" style="261"/>
    <col min="12805" max="12805" width="8.28515625" style="261" customWidth="1"/>
    <col min="12806" max="12806" width="7.5703125" style="261" customWidth="1"/>
    <col min="12807" max="12808" width="6.7109375" style="261" customWidth="1"/>
    <col min="12809" max="12809" width="3.28515625" style="261" customWidth="1"/>
    <col min="12810" max="12810" width="7.5703125" style="261" customWidth="1"/>
    <col min="12811" max="12811" width="7.140625" style="261" customWidth="1"/>
    <col min="12812" max="12812" width="7.28515625" style="261" customWidth="1"/>
    <col min="12813" max="12813" width="12.28515625" style="261" customWidth="1"/>
    <col min="12814" max="12814" width="12.5703125" style="261" customWidth="1"/>
    <col min="12815" max="13056" width="8.7109375" style="261"/>
    <col min="13057" max="13057" width="2.7109375" style="261" customWidth="1"/>
    <col min="13058" max="13058" width="14.140625" style="261" customWidth="1"/>
    <col min="13059" max="13060" width="8.7109375" style="261"/>
    <col min="13061" max="13061" width="8.28515625" style="261" customWidth="1"/>
    <col min="13062" max="13062" width="7.5703125" style="261" customWidth="1"/>
    <col min="13063" max="13064" width="6.7109375" style="261" customWidth="1"/>
    <col min="13065" max="13065" width="3.28515625" style="261" customWidth="1"/>
    <col min="13066" max="13066" width="7.5703125" style="261" customWidth="1"/>
    <col min="13067" max="13067" width="7.140625" style="261" customWidth="1"/>
    <col min="13068" max="13068" width="7.28515625" style="261" customWidth="1"/>
    <col min="13069" max="13069" width="12.28515625" style="261" customWidth="1"/>
    <col min="13070" max="13070" width="12.5703125" style="261" customWidth="1"/>
    <col min="13071" max="13312" width="8.7109375" style="261"/>
    <col min="13313" max="13313" width="2.7109375" style="261" customWidth="1"/>
    <col min="13314" max="13314" width="14.140625" style="261" customWidth="1"/>
    <col min="13315" max="13316" width="8.7109375" style="261"/>
    <col min="13317" max="13317" width="8.28515625" style="261" customWidth="1"/>
    <col min="13318" max="13318" width="7.5703125" style="261" customWidth="1"/>
    <col min="13319" max="13320" width="6.7109375" style="261" customWidth="1"/>
    <col min="13321" max="13321" width="3.28515625" style="261" customWidth="1"/>
    <col min="13322" max="13322" width="7.5703125" style="261" customWidth="1"/>
    <col min="13323" max="13323" width="7.140625" style="261" customWidth="1"/>
    <col min="13324" max="13324" width="7.28515625" style="261" customWidth="1"/>
    <col min="13325" max="13325" width="12.28515625" style="261" customWidth="1"/>
    <col min="13326" max="13326" width="12.5703125" style="261" customWidth="1"/>
    <col min="13327" max="13568" width="8.7109375" style="261"/>
    <col min="13569" max="13569" width="2.7109375" style="261" customWidth="1"/>
    <col min="13570" max="13570" width="14.140625" style="261" customWidth="1"/>
    <col min="13571" max="13572" width="8.7109375" style="261"/>
    <col min="13573" max="13573" width="8.28515625" style="261" customWidth="1"/>
    <col min="13574" max="13574" width="7.5703125" style="261" customWidth="1"/>
    <col min="13575" max="13576" width="6.7109375" style="261" customWidth="1"/>
    <col min="13577" max="13577" width="3.28515625" style="261" customWidth="1"/>
    <col min="13578" max="13578" width="7.5703125" style="261" customWidth="1"/>
    <col min="13579" max="13579" width="7.140625" style="261" customWidth="1"/>
    <col min="13580" max="13580" width="7.28515625" style="261" customWidth="1"/>
    <col min="13581" max="13581" width="12.28515625" style="261" customWidth="1"/>
    <col min="13582" max="13582" width="12.5703125" style="261" customWidth="1"/>
    <col min="13583" max="13824" width="8.7109375" style="261"/>
    <col min="13825" max="13825" width="2.7109375" style="261" customWidth="1"/>
    <col min="13826" max="13826" width="14.140625" style="261" customWidth="1"/>
    <col min="13827" max="13828" width="8.7109375" style="261"/>
    <col min="13829" max="13829" width="8.28515625" style="261" customWidth="1"/>
    <col min="13830" max="13830" width="7.5703125" style="261" customWidth="1"/>
    <col min="13831" max="13832" width="6.7109375" style="261" customWidth="1"/>
    <col min="13833" max="13833" width="3.28515625" style="261" customWidth="1"/>
    <col min="13834" max="13834" width="7.5703125" style="261" customWidth="1"/>
    <col min="13835" max="13835" width="7.140625" style="261" customWidth="1"/>
    <col min="13836" max="13836" width="7.28515625" style="261" customWidth="1"/>
    <col min="13837" max="13837" width="12.28515625" style="261" customWidth="1"/>
    <col min="13838" max="13838" width="12.5703125" style="261" customWidth="1"/>
    <col min="13839" max="14080" width="8.7109375" style="261"/>
    <col min="14081" max="14081" width="2.7109375" style="261" customWidth="1"/>
    <col min="14082" max="14082" width="14.140625" style="261" customWidth="1"/>
    <col min="14083" max="14084" width="8.7109375" style="261"/>
    <col min="14085" max="14085" width="8.28515625" style="261" customWidth="1"/>
    <col min="14086" max="14086" width="7.5703125" style="261" customWidth="1"/>
    <col min="14087" max="14088" width="6.7109375" style="261" customWidth="1"/>
    <col min="14089" max="14089" width="3.28515625" style="261" customWidth="1"/>
    <col min="14090" max="14090" width="7.5703125" style="261" customWidth="1"/>
    <col min="14091" max="14091" width="7.140625" style="261" customWidth="1"/>
    <col min="14092" max="14092" width="7.28515625" style="261" customWidth="1"/>
    <col min="14093" max="14093" width="12.28515625" style="261" customWidth="1"/>
    <col min="14094" max="14094" width="12.5703125" style="261" customWidth="1"/>
    <col min="14095" max="14336" width="8.7109375" style="261"/>
    <col min="14337" max="14337" width="2.7109375" style="261" customWidth="1"/>
    <col min="14338" max="14338" width="14.140625" style="261" customWidth="1"/>
    <col min="14339" max="14340" width="8.7109375" style="261"/>
    <col min="14341" max="14341" width="8.28515625" style="261" customWidth="1"/>
    <col min="14342" max="14342" width="7.5703125" style="261" customWidth="1"/>
    <col min="14343" max="14344" width="6.7109375" style="261" customWidth="1"/>
    <col min="14345" max="14345" width="3.28515625" style="261" customWidth="1"/>
    <col min="14346" max="14346" width="7.5703125" style="261" customWidth="1"/>
    <col min="14347" max="14347" width="7.140625" style="261" customWidth="1"/>
    <col min="14348" max="14348" width="7.28515625" style="261" customWidth="1"/>
    <col min="14349" max="14349" width="12.28515625" style="261" customWidth="1"/>
    <col min="14350" max="14350" width="12.5703125" style="261" customWidth="1"/>
    <col min="14351" max="14592" width="8.7109375" style="261"/>
    <col min="14593" max="14593" width="2.7109375" style="261" customWidth="1"/>
    <col min="14594" max="14594" width="14.140625" style="261" customWidth="1"/>
    <col min="14595" max="14596" width="8.7109375" style="261"/>
    <col min="14597" max="14597" width="8.28515625" style="261" customWidth="1"/>
    <col min="14598" max="14598" width="7.5703125" style="261" customWidth="1"/>
    <col min="14599" max="14600" width="6.7109375" style="261" customWidth="1"/>
    <col min="14601" max="14601" width="3.28515625" style="261" customWidth="1"/>
    <col min="14602" max="14602" width="7.5703125" style="261" customWidth="1"/>
    <col min="14603" max="14603" width="7.140625" style="261" customWidth="1"/>
    <col min="14604" max="14604" width="7.28515625" style="261" customWidth="1"/>
    <col min="14605" max="14605" width="12.28515625" style="261" customWidth="1"/>
    <col min="14606" max="14606" width="12.5703125" style="261" customWidth="1"/>
    <col min="14607" max="14848" width="8.7109375" style="261"/>
    <col min="14849" max="14849" width="2.7109375" style="261" customWidth="1"/>
    <col min="14850" max="14850" width="14.140625" style="261" customWidth="1"/>
    <col min="14851" max="14852" width="8.7109375" style="261"/>
    <col min="14853" max="14853" width="8.28515625" style="261" customWidth="1"/>
    <col min="14854" max="14854" width="7.5703125" style="261" customWidth="1"/>
    <col min="14855" max="14856" width="6.7109375" style="261" customWidth="1"/>
    <col min="14857" max="14857" width="3.28515625" style="261" customWidth="1"/>
    <col min="14858" max="14858" width="7.5703125" style="261" customWidth="1"/>
    <col min="14859" max="14859" width="7.140625" style="261" customWidth="1"/>
    <col min="14860" max="14860" width="7.28515625" style="261" customWidth="1"/>
    <col min="14861" max="14861" width="12.28515625" style="261" customWidth="1"/>
    <col min="14862" max="14862" width="12.5703125" style="261" customWidth="1"/>
    <col min="14863" max="15104" width="8.7109375" style="261"/>
    <col min="15105" max="15105" width="2.7109375" style="261" customWidth="1"/>
    <col min="15106" max="15106" width="14.140625" style="261" customWidth="1"/>
    <col min="15107" max="15108" width="8.7109375" style="261"/>
    <col min="15109" max="15109" width="8.28515625" style="261" customWidth="1"/>
    <col min="15110" max="15110" width="7.5703125" style="261" customWidth="1"/>
    <col min="15111" max="15112" width="6.7109375" style="261" customWidth="1"/>
    <col min="15113" max="15113" width="3.28515625" style="261" customWidth="1"/>
    <col min="15114" max="15114" width="7.5703125" style="261" customWidth="1"/>
    <col min="15115" max="15115" width="7.140625" style="261" customWidth="1"/>
    <col min="15116" max="15116" width="7.28515625" style="261" customWidth="1"/>
    <col min="15117" max="15117" width="12.28515625" style="261" customWidth="1"/>
    <col min="15118" max="15118" width="12.5703125" style="261" customWidth="1"/>
    <col min="15119" max="15360" width="8.7109375" style="261"/>
    <col min="15361" max="15361" width="2.7109375" style="261" customWidth="1"/>
    <col min="15362" max="15362" width="14.140625" style="261" customWidth="1"/>
    <col min="15363" max="15364" width="8.7109375" style="261"/>
    <col min="15365" max="15365" width="8.28515625" style="261" customWidth="1"/>
    <col min="15366" max="15366" width="7.5703125" style="261" customWidth="1"/>
    <col min="15367" max="15368" width="6.7109375" style="261" customWidth="1"/>
    <col min="15369" max="15369" width="3.28515625" style="261" customWidth="1"/>
    <col min="15370" max="15370" width="7.5703125" style="261" customWidth="1"/>
    <col min="15371" max="15371" width="7.140625" style="261" customWidth="1"/>
    <col min="15372" max="15372" width="7.28515625" style="261" customWidth="1"/>
    <col min="15373" max="15373" width="12.28515625" style="261" customWidth="1"/>
    <col min="15374" max="15374" width="12.5703125" style="261" customWidth="1"/>
    <col min="15375" max="15616" width="8.7109375" style="261"/>
    <col min="15617" max="15617" width="2.7109375" style="261" customWidth="1"/>
    <col min="15618" max="15618" width="14.140625" style="261" customWidth="1"/>
    <col min="15619" max="15620" width="8.7109375" style="261"/>
    <col min="15621" max="15621" width="8.28515625" style="261" customWidth="1"/>
    <col min="15622" max="15622" width="7.5703125" style="261" customWidth="1"/>
    <col min="15623" max="15624" width="6.7109375" style="261" customWidth="1"/>
    <col min="15625" max="15625" width="3.28515625" style="261" customWidth="1"/>
    <col min="15626" max="15626" width="7.5703125" style="261" customWidth="1"/>
    <col min="15627" max="15627" width="7.140625" style="261" customWidth="1"/>
    <col min="15628" max="15628" width="7.28515625" style="261" customWidth="1"/>
    <col min="15629" max="15629" width="12.28515625" style="261" customWidth="1"/>
    <col min="15630" max="15630" width="12.5703125" style="261" customWidth="1"/>
    <col min="15631" max="15872" width="8.7109375" style="261"/>
    <col min="15873" max="15873" width="2.7109375" style="261" customWidth="1"/>
    <col min="15874" max="15874" width="14.140625" style="261" customWidth="1"/>
    <col min="15875" max="15876" width="8.7109375" style="261"/>
    <col min="15877" max="15877" width="8.28515625" style="261" customWidth="1"/>
    <col min="15878" max="15878" width="7.5703125" style="261" customWidth="1"/>
    <col min="15879" max="15880" width="6.7109375" style="261" customWidth="1"/>
    <col min="15881" max="15881" width="3.28515625" style="261" customWidth="1"/>
    <col min="15882" max="15882" width="7.5703125" style="261" customWidth="1"/>
    <col min="15883" max="15883" width="7.140625" style="261" customWidth="1"/>
    <col min="15884" max="15884" width="7.28515625" style="261" customWidth="1"/>
    <col min="15885" max="15885" width="12.28515625" style="261" customWidth="1"/>
    <col min="15886" max="15886" width="12.5703125" style="261" customWidth="1"/>
    <col min="15887" max="16128" width="8.7109375" style="261"/>
    <col min="16129" max="16129" width="2.7109375" style="261" customWidth="1"/>
    <col min="16130" max="16130" width="14.140625" style="261" customWidth="1"/>
    <col min="16131" max="16132" width="8.7109375" style="261"/>
    <col min="16133" max="16133" width="8.28515625" style="261" customWidth="1"/>
    <col min="16134" max="16134" width="7.5703125" style="261" customWidth="1"/>
    <col min="16135" max="16136" width="6.7109375" style="261" customWidth="1"/>
    <col min="16137" max="16137" width="3.28515625" style="261" customWidth="1"/>
    <col min="16138" max="16138" width="7.5703125" style="261" customWidth="1"/>
    <col min="16139" max="16139" width="7.140625" style="261" customWidth="1"/>
    <col min="16140" max="16140" width="7.28515625" style="261" customWidth="1"/>
    <col min="16141" max="16141" width="12.28515625" style="261" customWidth="1"/>
    <col min="16142" max="16142" width="12.5703125" style="261" customWidth="1"/>
    <col min="16143" max="16384" width="8.7109375" style="261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8.75" x14ac:dyDescent="0.25">
      <c r="A4" s="557" t="s">
        <v>1324</v>
      </c>
      <c r="B4" s="557"/>
      <c r="C4" s="557"/>
      <c r="D4" s="557"/>
      <c r="E4" s="557"/>
      <c r="F4" s="557"/>
      <c r="G4" s="557"/>
      <c r="H4" s="557"/>
      <c r="I4" s="557"/>
      <c r="J4" s="557"/>
      <c r="K4" s="557"/>
      <c r="L4" s="557"/>
      <c r="M4" s="557"/>
      <c r="N4" s="557"/>
    </row>
    <row r="5" spans="1:14" ht="36.75" customHeight="1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262" customFormat="1" ht="13.5" thickBot="1" x14ac:dyDescent="0.25">
      <c r="A6" s="270">
        <v>2</v>
      </c>
      <c r="B6" s="545" t="s">
        <v>1325</v>
      </c>
      <c r="C6" s="545"/>
      <c r="D6" s="545"/>
      <c r="E6" s="545"/>
      <c r="F6" s="545"/>
      <c r="G6" s="545"/>
      <c r="H6" s="545"/>
      <c r="I6" s="545"/>
      <c r="J6" s="545"/>
      <c r="K6" s="545"/>
      <c r="L6" s="545"/>
      <c r="M6" s="545"/>
      <c r="N6" s="546"/>
    </row>
    <row r="7" spans="1:14" s="262" customFormat="1" ht="45" x14ac:dyDescent="0.2">
      <c r="A7" s="185">
        <v>1</v>
      </c>
      <c r="B7" s="184" t="s">
        <v>671</v>
      </c>
      <c r="C7" s="184" t="s">
        <v>672</v>
      </c>
      <c r="D7" s="271" t="s">
        <v>673</v>
      </c>
      <c r="E7" s="271" t="s">
        <v>663</v>
      </c>
      <c r="F7" s="186">
        <v>646</v>
      </c>
      <c r="G7" s="183">
        <v>1</v>
      </c>
      <c r="H7" s="202">
        <v>15</v>
      </c>
      <c r="I7" s="271" t="s">
        <v>86</v>
      </c>
      <c r="J7" s="271" t="s">
        <v>1234</v>
      </c>
      <c r="K7" s="271" t="s">
        <v>1235</v>
      </c>
      <c r="L7" s="271" t="s">
        <v>1236</v>
      </c>
      <c r="M7" s="272">
        <v>7876261008</v>
      </c>
      <c r="N7" s="273" t="s">
        <v>34</v>
      </c>
    </row>
    <row r="8" spans="1:14" s="262" customFormat="1" ht="34.5" thickBot="1" x14ac:dyDescent="0.25">
      <c r="A8" s="263">
        <v>2</v>
      </c>
      <c r="B8" s="195" t="s">
        <v>661</v>
      </c>
      <c r="C8" s="195" t="s">
        <v>1326</v>
      </c>
      <c r="D8" s="195" t="s">
        <v>1327</v>
      </c>
      <c r="E8" s="195" t="s">
        <v>663</v>
      </c>
      <c r="F8" s="196">
        <v>646</v>
      </c>
      <c r="G8" s="197">
        <v>0</v>
      </c>
      <c r="H8" s="205">
        <v>104</v>
      </c>
      <c r="I8" s="264" t="s">
        <v>50</v>
      </c>
      <c r="J8" s="264" t="s">
        <v>664</v>
      </c>
      <c r="K8" s="264" t="s">
        <v>665</v>
      </c>
      <c r="L8" s="264" t="s">
        <v>53</v>
      </c>
      <c r="M8" s="265">
        <v>7876260700</v>
      </c>
      <c r="N8" s="266">
        <v>7872782611</v>
      </c>
    </row>
    <row r="9" spans="1:14" s="262" customFormat="1" ht="13.5" thickBot="1" x14ac:dyDescent="0.25">
      <c r="A9" s="267"/>
      <c r="B9" s="179"/>
      <c r="C9" s="268"/>
      <c r="D9" s="268"/>
      <c r="E9" s="268"/>
      <c r="F9" s="180"/>
      <c r="G9" s="239"/>
      <c r="H9" s="274">
        <f>SUM(H7:H8)</f>
        <v>119</v>
      </c>
      <c r="I9" s="268"/>
      <c r="J9" s="268"/>
      <c r="K9" s="268"/>
      <c r="L9" s="268"/>
      <c r="M9" s="269"/>
      <c r="N9" s="269"/>
    </row>
    <row r="10" spans="1:14" s="262" customFormat="1" ht="13.5" thickBot="1" x14ac:dyDescent="0.25">
      <c r="A10" s="275">
        <v>1</v>
      </c>
      <c r="B10" s="518" t="s">
        <v>1328</v>
      </c>
      <c r="C10" s="518"/>
      <c r="D10" s="518"/>
      <c r="E10" s="518"/>
      <c r="F10" s="518"/>
      <c r="G10" s="518"/>
      <c r="H10" s="518"/>
      <c r="I10" s="518"/>
      <c r="J10" s="518"/>
      <c r="K10" s="518"/>
      <c r="L10" s="518"/>
      <c r="M10" s="518"/>
      <c r="N10" s="519"/>
    </row>
    <row r="11" spans="1:14" s="262" customFormat="1" ht="23.25" thickBot="1" x14ac:dyDescent="0.25">
      <c r="A11" s="185">
        <v>1</v>
      </c>
      <c r="B11" s="184" t="s">
        <v>876</v>
      </c>
      <c r="C11" s="184" t="s">
        <v>877</v>
      </c>
      <c r="D11" s="271" t="s">
        <v>34</v>
      </c>
      <c r="E11" s="271" t="s">
        <v>864</v>
      </c>
      <c r="F11" s="186">
        <v>662</v>
      </c>
      <c r="G11" s="183">
        <v>1</v>
      </c>
      <c r="H11" s="276">
        <v>37</v>
      </c>
      <c r="I11" s="271" t="s">
        <v>67</v>
      </c>
      <c r="J11" s="271" t="s">
        <v>878</v>
      </c>
      <c r="K11" s="271" t="s">
        <v>879</v>
      </c>
      <c r="L11" s="271" t="s">
        <v>63</v>
      </c>
      <c r="M11" s="272">
        <v>7878729554</v>
      </c>
      <c r="N11" s="273">
        <v>7878729553</v>
      </c>
    </row>
    <row r="12" spans="1:14" ht="15.75" thickBot="1" x14ac:dyDescent="0.3">
      <c r="H12" s="252">
        <f>SUM(H11:H11)</f>
        <v>37</v>
      </c>
    </row>
    <row r="14" spans="1:14" x14ac:dyDescent="0.25">
      <c r="A14" s="556" t="s">
        <v>1329</v>
      </c>
      <c r="B14" s="556"/>
      <c r="C14" s="556"/>
      <c r="D14" s="556"/>
      <c r="E14" s="556"/>
      <c r="F14" s="556"/>
      <c r="G14" s="556"/>
      <c r="H14" s="225">
        <f>+H9+H12</f>
        <v>156</v>
      </c>
    </row>
    <row r="15" spans="1:14" x14ac:dyDescent="0.25">
      <c r="A15" s="534" t="s">
        <v>1330</v>
      </c>
      <c r="B15" s="534"/>
      <c r="C15" s="534"/>
      <c r="D15" s="534"/>
      <c r="E15" s="534"/>
      <c r="F15" s="534"/>
      <c r="G15" s="534"/>
      <c r="H15" s="279">
        <f>+A6+A10</f>
        <v>3</v>
      </c>
    </row>
  </sheetData>
  <mergeCells count="8">
    <mergeCell ref="B10:N10"/>
    <mergeCell ref="A14:G14"/>
    <mergeCell ref="A15:G15"/>
    <mergeCell ref="A1:C1"/>
    <mergeCell ref="A2:C2"/>
    <mergeCell ref="A3:C3"/>
    <mergeCell ref="A4:N4"/>
    <mergeCell ref="B6:N6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22CF7A-8044-4332-B82D-B7177EA0BA6C}">
  <dimension ref="A1:N17"/>
  <sheetViews>
    <sheetView workbookViewId="0">
      <selection activeCell="S10" sqref="S10"/>
    </sheetView>
  </sheetViews>
  <sheetFormatPr defaultColWidth="11" defaultRowHeight="15" x14ac:dyDescent="0.25"/>
  <cols>
    <col min="1" max="16384" width="11" style="66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8.75" x14ac:dyDescent="0.25">
      <c r="A4" s="557" t="s">
        <v>1331</v>
      </c>
      <c r="B4" s="559"/>
      <c r="C4" s="559"/>
      <c r="D4" s="559"/>
      <c r="E4" s="559"/>
      <c r="F4" s="559"/>
      <c r="G4" s="559"/>
      <c r="H4" s="559"/>
      <c r="I4" s="559"/>
      <c r="J4" s="559"/>
      <c r="K4" s="559"/>
      <c r="L4" s="559"/>
      <c r="M4" s="559"/>
      <c r="N4" s="559"/>
    </row>
    <row r="5" spans="1:14" s="155" customFormat="1" ht="23.2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155" customFormat="1" ht="13.5" thickBot="1" x14ac:dyDescent="0.3">
      <c r="A6" s="280">
        <v>4</v>
      </c>
      <c r="B6" s="487" t="s">
        <v>1332</v>
      </c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8"/>
    </row>
    <row r="7" spans="1:14" s="43" customFormat="1" ht="45.75" thickBot="1" x14ac:dyDescent="0.25">
      <c r="A7" s="201">
        <v>1</v>
      </c>
      <c r="B7" s="184" t="s">
        <v>584</v>
      </c>
      <c r="C7" s="184" t="s">
        <v>585</v>
      </c>
      <c r="D7" s="184" t="s">
        <v>34</v>
      </c>
      <c r="E7" s="184" t="s">
        <v>562</v>
      </c>
      <c r="F7" s="186">
        <v>745</v>
      </c>
      <c r="G7" s="183">
        <v>9</v>
      </c>
      <c r="H7" s="280">
        <v>400</v>
      </c>
      <c r="I7" s="184" t="s">
        <v>86</v>
      </c>
      <c r="J7" s="184" t="s">
        <v>586</v>
      </c>
      <c r="K7" s="281" t="s">
        <v>587</v>
      </c>
      <c r="L7" s="184" t="s">
        <v>53</v>
      </c>
      <c r="M7" s="187">
        <v>7878886000</v>
      </c>
      <c r="N7" s="177">
        <v>7878886235</v>
      </c>
    </row>
    <row r="8" spans="1:14" s="43" customFormat="1" ht="34.5" thickBot="1" x14ac:dyDescent="0.25">
      <c r="A8" s="201">
        <f>+A7+1</f>
        <v>2</v>
      </c>
      <c r="B8" s="68" t="s">
        <v>599</v>
      </c>
      <c r="C8" s="68" t="s">
        <v>1333</v>
      </c>
      <c r="D8" s="68" t="s">
        <v>601</v>
      </c>
      <c r="E8" s="184" t="s">
        <v>562</v>
      </c>
      <c r="F8" s="186">
        <v>745</v>
      </c>
      <c r="G8" s="174">
        <v>5</v>
      </c>
      <c r="H8" s="280">
        <v>312</v>
      </c>
      <c r="I8" s="68" t="s">
        <v>50</v>
      </c>
      <c r="J8" s="68" t="s">
        <v>1154</v>
      </c>
      <c r="K8" s="282" t="s">
        <v>377</v>
      </c>
      <c r="L8" s="184" t="s">
        <v>53</v>
      </c>
      <c r="M8" s="175" t="s">
        <v>604</v>
      </c>
      <c r="N8" s="176"/>
    </row>
    <row r="9" spans="1:14" s="43" customFormat="1" ht="45.75" thickBot="1" x14ac:dyDescent="0.25">
      <c r="A9" s="201">
        <f t="shared" ref="A9:A10" si="0">+A8+1</f>
        <v>3</v>
      </c>
      <c r="B9" s="283" t="s">
        <v>507</v>
      </c>
      <c r="C9" s="283" t="s">
        <v>1334</v>
      </c>
      <c r="D9" s="283"/>
      <c r="E9" s="283" t="s">
        <v>504</v>
      </c>
      <c r="F9" s="284">
        <v>971</v>
      </c>
      <c r="G9" s="285">
        <v>7</v>
      </c>
      <c r="H9" s="280">
        <v>107</v>
      </c>
      <c r="I9" s="283" t="s">
        <v>67</v>
      </c>
      <c r="J9" s="283" t="s">
        <v>510</v>
      </c>
      <c r="K9" s="286" t="s">
        <v>511</v>
      </c>
      <c r="L9" s="184" t="s">
        <v>53</v>
      </c>
      <c r="M9" s="287" t="s">
        <v>512</v>
      </c>
      <c r="N9" s="288" t="s">
        <v>34</v>
      </c>
    </row>
    <row r="10" spans="1:14" s="43" customFormat="1" ht="57" thickBot="1" x14ac:dyDescent="0.25">
      <c r="A10" s="201">
        <f t="shared" si="0"/>
        <v>4</v>
      </c>
      <c r="B10" s="195" t="s">
        <v>489</v>
      </c>
      <c r="C10" s="195" t="s">
        <v>490</v>
      </c>
      <c r="D10" s="195" t="s">
        <v>34</v>
      </c>
      <c r="E10" s="195" t="s">
        <v>491</v>
      </c>
      <c r="F10" s="196">
        <v>738</v>
      </c>
      <c r="G10" s="197">
        <v>26</v>
      </c>
      <c r="H10" s="280">
        <v>750</v>
      </c>
      <c r="I10" s="195" t="s">
        <v>86</v>
      </c>
      <c r="J10" s="195" t="s">
        <v>1420</v>
      </c>
      <c r="K10" s="195" t="s">
        <v>1414</v>
      </c>
      <c r="L10" s="195" t="s">
        <v>53</v>
      </c>
      <c r="M10" s="198">
        <v>7878631000</v>
      </c>
      <c r="N10" s="199">
        <v>7878636559</v>
      </c>
    </row>
    <row r="11" spans="1:14" s="43" customFormat="1" ht="13.5" thickBot="1" x14ac:dyDescent="0.25">
      <c r="A11" s="178"/>
      <c r="B11" s="179"/>
      <c r="C11" s="179"/>
      <c r="D11" s="179"/>
      <c r="E11" s="179"/>
      <c r="F11" s="180"/>
      <c r="G11" s="239"/>
      <c r="H11" s="280">
        <f>SUM(H7:H10)</f>
        <v>1569</v>
      </c>
      <c r="I11" s="179"/>
      <c r="J11" s="179"/>
      <c r="K11" s="179"/>
      <c r="L11" s="179"/>
      <c r="M11" s="181"/>
      <c r="N11" s="181"/>
    </row>
    <row r="12" spans="1:14" s="43" customFormat="1" ht="13.5" thickBot="1" x14ac:dyDescent="0.25">
      <c r="A12" s="270">
        <v>1</v>
      </c>
      <c r="B12" s="545" t="s">
        <v>1335</v>
      </c>
      <c r="C12" s="545"/>
      <c r="D12" s="545"/>
      <c r="E12" s="545"/>
      <c r="F12" s="545"/>
      <c r="G12" s="545"/>
      <c r="H12" s="545"/>
      <c r="I12" s="545"/>
      <c r="J12" s="545"/>
      <c r="K12" s="545"/>
      <c r="L12" s="545"/>
      <c r="M12" s="545"/>
      <c r="N12" s="546"/>
    </row>
    <row r="13" spans="1:14" s="43" customFormat="1" ht="34.5" thickBot="1" x14ac:dyDescent="0.25">
      <c r="A13" s="289">
        <v>1</v>
      </c>
      <c r="B13" s="290" t="s">
        <v>668</v>
      </c>
      <c r="C13" s="290" t="s">
        <v>669</v>
      </c>
      <c r="D13" s="290" t="s">
        <v>34</v>
      </c>
      <c r="E13" s="290" t="s">
        <v>663</v>
      </c>
      <c r="F13" s="291">
        <v>6462000</v>
      </c>
      <c r="G13" s="292">
        <v>7</v>
      </c>
      <c r="H13" s="270">
        <v>130</v>
      </c>
      <c r="I13" s="290" t="s">
        <v>29</v>
      </c>
      <c r="J13" s="290" t="s">
        <v>1418</v>
      </c>
      <c r="K13" s="290" t="s">
        <v>1419</v>
      </c>
      <c r="L13" s="290" t="s">
        <v>53</v>
      </c>
      <c r="M13" s="293">
        <v>7872787200</v>
      </c>
      <c r="N13" s="294" t="s">
        <v>34</v>
      </c>
    </row>
    <row r="14" spans="1:14" ht="15.75" thickBot="1" x14ac:dyDescent="0.3">
      <c r="H14" s="270">
        <f>H13</f>
        <v>130</v>
      </c>
    </row>
    <row r="16" spans="1:14" x14ac:dyDescent="0.25">
      <c r="A16" s="558" t="s">
        <v>1336</v>
      </c>
      <c r="B16" s="558"/>
      <c r="C16" s="558"/>
      <c r="D16" s="558"/>
      <c r="E16" s="558"/>
      <c r="F16" s="558"/>
      <c r="G16" s="558"/>
      <c r="H16" s="295">
        <f>+H11+H14</f>
        <v>1699</v>
      </c>
    </row>
    <row r="17" spans="1:8" x14ac:dyDescent="0.25">
      <c r="A17" s="534" t="s">
        <v>1337</v>
      </c>
      <c r="B17" s="534"/>
      <c r="C17" s="534"/>
      <c r="D17" s="534"/>
      <c r="E17" s="534"/>
      <c r="F17" s="534"/>
      <c r="G17" s="534"/>
      <c r="H17" s="279">
        <f>A6+A12</f>
        <v>5</v>
      </c>
    </row>
  </sheetData>
  <mergeCells count="8">
    <mergeCell ref="A16:G16"/>
    <mergeCell ref="A17:G17"/>
    <mergeCell ref="A1:C1"/>
    <mergeCell ref="A2:C2"/>
    <mergeCell ref="A3:C3"/>
    <mergeCell ref="A4:N4"/>
    <mergeCell ref="B6:N6"/>
    <mergeCell ref="B12:N12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360771-EEF0-4B6D-9805-AB61121CA375}">
  <dimension ref="A1:N17"/>
  <sheetViews>
    <sheetView workbookViewId="0">
      <selection activeCell="Q15" sqref="Q15"/>
    </sheetView>
  </sheetViews>
  <sheetFormatPr defaultColWidth="8.7109375" defaultRowHeight="15" x14ac:dyDescent="0.25"/>
  <cols>
    <col min="1" max="1" width="2.7109375" style="251" customWidth="1"/>
    <col min="2" max="2" width="12.85546875" style="66" customWidth="1"/>
    <col min="3" max="5" width="8.7109375" style="66"/>
    <col min="6" max="6" width="7.28515625" style="66" customWidth="1"/>
    <col min="7" max="7" width="7.85546875" style="66" customWidth="1"/>
    <col min="8" max="8" width="7.140625" style="66" customWidth="1"/>
    <col min="9" max="9" width="3.7109375" style="66" customWidth="1"/>
    <col min="10" max="11" width="7.7109375" style="66" customWidth="1"/>
    <col min="12" max="12" width="7.5703125" style="66" customWidth="1"/>
    <col min="13" max="13" width="13.85546875" style="66" customWidth="1"/>
    <col min="14" max="14" width="13.7109375" style="66" customWidth="1"/>
    <col min="15" max="256" width="8.7109375" style="66"/>
    <col min="257" max="257" width="2.7109375" style="66" customWidth="1"/>
    <col min="258" max="258" width="12.85546875" style="66" customWidth="1"/>
    <col min="259" max="261" width="8.7109375" style="66"/>
    <col min="262" max="262" width="7.28515625" style="66" customWidth="1"/>
    <col min="263" max="263" width="7.85546875" style="66" customWidth="1"/>
    <col min="264" max="264" width="7.140625" style="66" customWidth="1"/>
    <col min="265" max="265" width="3.7109375" style="66" customWidth="1"/>
    <col min="266" max="267" width="7.7109375" style="66" customWidth="1"/>
    <col min="268" max="268" width="7.5703125" style="66" customWidth="1"/>
    <col min="269" max="269" width="13.85546875" style="66" customWidth="1"/>
    <col min="270" max="270" width="13.7109375" style="66" customWidth="1"/>
    <col min="271" max="512" width="8.7109375" style="66"/>
    <col min="513" max="513" width="2.7109375" style="66" customWidth="1"/>
    <col min="514" max="514" width="12.85546875" style="66" customWidth="1"/>
    <col min="515" max="517" width="8.7109375" style="66"/>
    <col min="518" max="518" width="7.28515625" style="66" customWidth="1"/>
    <col min="519" max="519" width="7.85546875" style="66" customWidth="1"/>
    <col min="520" max="520" width="7.140625" style="66" customWidth="1"/>
    <col min="521" max="521" width="3.7109375" style="66" customWidth="1"/>
    <col min="522" max="523" width="7.7109375" style="66" customWidth="1"/>
    <col min="524" max="524" width="7.5703125" style="66" customWidth="1"/>
    <col min="525" max="525" width="13.85546875" style="66" customWidth="1"/>
    <col min="526" max="526" width="13.7109375" style="66" customWidth="1"/>
    <col min="527" max="768" width="8.7109375" style="66"/>
    <col min="769" max="769" width="2.7109375" style="66" customWidth="1"/>
    <col min="770" max="770" width="12.85546875" style="66" customWidth="1"/>
    <col min="771" max="773" width="8.7109375" style="66"/>
    <col min="774" max="774" width="7.28515625" style="66" customWidth="1"/>
    <col min="775" max="775" width="7.85546875" style="66" customWidth="1"/>
    <col min="776" max="776" width="7.140625" style="66" customWidth="1"/>
    <col min="777" max="777" width="3.7109375" style="66" customWidth="1"/>
    <col min="778" max="779" width="7.7109375" style="66" customWidth="1"/>
    <col min="780" max="780" width="7.5703125" style="66" customWidth="1"/>
    <col min="781" max="781" width="13.85546875" style="66" customWidth="1"/>
    <col min="782" max="782" width="13.7109375" style="66" customWidth="1"/>
    <col min="783" max="1024" width="8.7109375" style="66"/>
    <col min="1025" max="1025" width="2.7109375" style="66" customWidth="1"/>
    <col min="1026" max="1026" width="12.85546875" style="66" customWidth="1"/>
    <col min="1027" max="1029" width="8.7109375" style="66"/>
    <col min="1030" max="1030" width="7.28515625" style="66" customWidth="1"/>
    <col min="1031" max="1031" width="7.85546875" style="66" customWidth="1"/>
    <col min="1032" max="1032" width="7.140625" style="66" customWidth="1"/>
    <col min="1033" max="1033" width="3.7109375" style="66" customWidth="1"/>
    <col min="1034" max="1035" width="7.7109375" style="66" customWidth="1"/>
    <col min="1036" max="1036" width="7.5703125" style="66" customWidth="1"/>
    <col min="1037" max="1037" width="13.85546875" style="66" customWidth="1"/>
    <col min="1038" max="1038" width="13.7109375" style="66" customWidth="1"/>
    <col min="1039" max="1280" width="8.7109375" style="66"/>
    <col min="1281" max="1281" width="2.7109375" style="66" customWidth="1"/>
    <col min="1282" max="1282" width="12.85546875" style="66" customWidth="1"/>
    <col min="1283" max="1285" width="8.7109375" style="66"/>
    <col min="1286" max="1286" width="7.28515625" style="66" customWidth="1"/>
    <col min="1287" max="1287" width="7.85546875" style="66" customWidth="1"/>
    <col min="1288" max="1288" width="7.140625" style="66" customWidth="1"/>
    <col min="1289" max="1289" width="3.7109375" style="66" customWidth="1"/>
    <col min="1290" max="1291" width="7.7109375" style="66" customWidth="1"/>
    <col min="1292" max="1292" width="7.5703125" style="66" customWidth="1"/>
    <col min="1293" max="1293" width="13.85546875" style="66" customWidth="1"/>
    <col min="1294" max="1294" width="13.7109375" style="66" customWidth="1"/>
    <col min="1295" max="1536" width="8.7109375" style="66"/>
    <col min="1537" max="1537" width="2.7109375" style="66" customWidth="1"/>
    <col min="1538" max="1538" width="12.85546875" style="66" customWidth="1"/>
    <col min="1539" max="1541" width="8.7109375" style="66"/>
    <col min="1542" max="1542" width="7.28515625" style="66" customWidth="1"/>
    <col min="1543" max="1543" width="7.85546875" style="66" customWidth="1"/>
    <col min="1544" max="1544" width="7.140625" style="66" customWidth="1"/>
    <col min="1545" max="1545" width="3.7109375" style="66" customWidth="1"/>
    <col min="1546" max="1547" width="7.7109375" style="66" customWidth="1"/>
    <col min="1548" max="1548" width="7.5703125" style="66" customWidth="1"/>
    <col min="1549" max="1549" width="13.85546875" style="66" customWidth="1"/>
    <col min="1550" max="1550" width="13.7109375" style="66" customWidth="1"/>
    <col min="1551" max="1792" width="8.7109375" style="66"/>
    <col min="1793" max="1793" width="2.7109375" style="66" customWidth="1"/>
    <col min="1794" max="1794" width="12.85546875" style="66" customWidth="1"/>
    <col min="1795" max="1797" width="8.7109375" style="66"/>
    <col min="1798" max="1798" width="7.28515625" style="66" customWidth="1"/>
    <col min="1799" max="1799" width="7.85546875" style="66" customWidth="1"/>
    <col min="1800" max="1800" width="7.140625" style="66" customWidth="1"/>
    <col min="1801" max="1801" width="3.7109375" style="66" customWidth="1"/>
    <col min="1802" max="1803" width="7.7109375" style="66" customWidth="1"/>
    <col min="1804" max="1804" width="7.5703125" style="66" customWidth="1"/>
    <col min="1805" max="1805" width="13.85546875" style="66" customWidth="1"/>
    <col min="1806" max="1806" width="13.7109375" style="66" customWidth="1"/>
    <col min="1807" max="2048" width="8.7109375" style="66"/>
    <col min="2049" max="2049" width="2.7109375" style="66" customWidth="1"/>
    <col min="2050" max="2050" width="12.85546875" style="66" customWidth="1"/>
    <col min="2051" max="2053" width="8.7109375" style="66"/>
    <col min="2054" max="2054" width="7.28515625" style="66" customWidth="1"/>
    <col min="2055" max="2055" width="7.85546875" style="66" customWidth="1"/>
    <col min="2056" max="2056" width="7.140625" style="66" customWidth="1"/>
    <col min="2057" max="2057" width="3.7109375" style="66" customWidth="1"/>
    <col min="2058" max="2059" width="7.7109375" style="66" customWidth="1"/>
    <col min="2060" max="2060" width="7.5703125" style="66" customWidth="1"/>
    <col min="2061" max="2061" width="13.85546875" style="66" customWidth="1"/>
    <col min="2062" max="2062" width="13.7109375" style="66" customWidth="1"/>
    <col min="2063" max="2304" width="8.7109375" style="66"/>
    <col min="2305" max="2305" width="2.7109375" style="66" customWidth="1"/>
    <col min="2306" max="2306" width="12.85546875" style="66" customWidth="1"/>
    <col min="2307" max="2309" width="8.7109375" style="66"/>
    <col min="2310" max="2310" width="7.28515625" style="66" customWidth="1"/>
    <col min="2311" max="2311" width="7.85546875" style="66" customWidth="1"/>
    <col min="2312" max="2312" width="7.140625" style="66" customWidth="1"/>
    <col min="2313" max="2313" width="3.7109375" style="66" customWidth="1"/>
    <col min="2314" max="2315" width="7.7109375" style="66" customWidth="1"/>
    <col min="2316" max="2316" width="7.5703125" style="66" customWidth="1"/>
    <col min="2317" max="2317" width="13.85546875" style="66" customWidth="1"/>
    <col min="2318" max="2318" width="13.7109375" style="66" customWidth="1"/>
    <col min="2319" max="2560" width="8.7109375" style="66"/>
    <col min="2561" max="2561" width="2.7109375" style="66" customWidth="1"/>
    <col min="2562" max="2562" width="12.85546875" style="66" customWidth="1"/>
    <col min="2563" max="2565" width="8.7109375" style="66"/>
    <col min="2566" max="2566" width="7.28515625" style="66" customWidth="1"/>
    <col min="2567" max="2567" width="7.85546875" style="66" customWidth="1"/>
    <col min="2568" max="2568" width="7.140625" style="66" customWidth="1"/>
    <col min="2569" max="2569" width="3.7109375" style="66" customWidth="1"/>
    <col min="2570" max="2571" width="7.7109375" style="66" customWidth="1"/>
    <col min="2572" max="2572" width="7.5703125" style="66" customWidth="1"/>
    <col min="2573" max="2573" width="13.85546875" style="66" customWidth="1"/>
    <col min="2574" max="2574" width="13.7109375" style="66" customWidth="1"/>
    <col min="2575" max="2816" width="8.7109375" style="66"/>
    <col min="2817" max="2817" width="2.7109375" style="66" customWidth="1"/>
    <col min="2818" max="2818" width="12.85546875" style="66" customWidth="1"/>
    <col min="2819" max="2821" width="8.7109375" style="66"/>
    <col min="2822" max="2822" width="7.28515625" style="66" customWidth="1"/>
    <col min="2823" max="2823" width="7.85546875" style="66" customWidth="1"/>
    <col min="2824" max="2824" width="7.140625" style="66" customWidth="1"/>
    <col min="2825" max="2825" width="3.7109375" style="66" customWidth="1"/>
    <col min="2826" max="2827" width="7.7109375" style="66" customWidth="1"/>
    <col min="2828" max="2828" width="7.5703125" style="66" customWidth="1"/>
    <col min="2829" max="2829" width="13.85546875" style="66" customWidth="1"/>
    <col min="2830" max="2830" width="13.7109375" style="66" customWidth="1"/>
    <col min="2831" max="3072" width="8.7109375" style="66"/>
    <col min="3073" max="3073" width="2.7109375" style="66" customWidth="1"/>
    <col min="3074" max="3074" width="12.85546875" style="66" customWidth="1"/>
    <col min="3075" max="3077" width="8.7109375" style="66"/>
    <col min="3078" max="3078" width="7.28515625" style="66" customWidth="1"/>
    <col min="3079" max="3079" width="7.85546875" style="66" customWidth="1"/>
    <col min="3080" max="3080" width="7.140625" style="66" customWidth="1"/>
    <col min="3081" max="3081" width="3.7109375" style="66" customWidth="1"/>
    <col min="3082" max="3083" width="7.7109375" style="66" customWidth="1"/>
    <col min="3084" max="3084" width="7.5703125" style="66" customWidth="1"/>
    <col min="3085" max="3085" width="13.85546875" style="66" customWidth="1"/>
    <col min="3086" max="3086" width="13.7109375" style="66" customWidth="1"/>
    <col min="3087" max="3328" width="8.7109375" style="66"/>
    <col min="3329" max="3329" width="2.7109375" style="66" customWidth="1"/>
    <col min="3330" max="3330" width="12.85546875" style="66" customWidth="1"/>
    <col min="3331" max="3333" width="8.7109375" style="66"/>
    <col min="3334" max="3334" width="7.28515625" style="66" customWidth="1"/>
    <col min="3335" max="3335" width="7.85546875" style="66" customWidth="1"/>
    <col min="3336" max="3336" width="7.140625" style="66" customWidth="1"/>
    <col min="3337" max="3337" width="3.7109375" style="66" customWidth="1"/>
    <col min="3338" max="3339" width="7.7109375" style="66" customWidth="1"/>
    <col min="3340" max="3340" width="7.5703125" style="66" customWidth="1"/>
    <col min="3341" max="3341" width="13.85546875" style="66" customWidth="1"/>
    <col min="3342" max="3342" width="13.7109375" style="66" customWidth="1"/>
    <col min="3343" max="3584" width="8.7109375" style="66"/>
    <col min="3585" max="3585" width="2.7109375" style="66" customWidth="1"/>
    <col min="3586" max="3586" width="12.85546875" style="66" customWidth="1"/>
    <col min="3587" max="3589" width="8.7109375" style="66"/>
    <col min="3590" max="3590" width="7.28515625" style="66" customWidth="1"/>
    <col min="3591" max="3591" width="7.85546875" style="66" customWidth="1"/>
    <col min="3592" max="3592" width="7.140625" style="66" customWidth="1"/>
    <col min="3593" max="3593" width="3.7109375" style="66" customWidth="1"/>
    <col min="3594" max="3595" width="7.7109375" style="66" customWidth="1"/>
    <col min="3596" max="3596" width="7.5703125" style="66" customWidth="1"/>
    <col min="3597" max="3597" width="13.85546875" style="66" customWidth="1"/>
    <col min="3598" max="3598" width="13.7109375" style="66" customWidth="1"/>
    <col min="3599" max="3840" width="8.7109375" style="66"/>
    <col min="3841" max="3841" width="2.7109375" style="66" customWidth="1"/>
    <col min="3842" max="3842" width="12.85546875" style="66" customWidth="1"/>
    <col min="3843" max="3845" width="8.7109375" style="66"/>
    <col min="3846" max="3846" width="7.28515625" style="66" customWidth="1"/>
    <col min="3847" max="3847" width="7.85546875" style="66" customWidth="1"/>
    <col min="3848" max="3848" width="7.140625" style="66" customWidth="1"/>
    <col min="3849" max="3849" width="3.7109375" style="66" customWidth="1"/>
    <col min="3850" max="3851" width="7.7109375" style="66" customWidth="1"/>
    <col min="3852" max="3852" width="7.5703125" style="66" customWidth="1"/>
    <col min="3853" max="3853" width="13.85546875" style="66" customWidth="1"/>
    <col min="3854" max="3854" width="13.7109375" style="66" customWidth="1"/>
    <col min="3855" max="4096" width="8.7109375" style="66"/>
    <col min="4097" max="4097" width="2.7109375" style="66" customWidth="1"/>
    <col min="4098" max="4098" width="12.85546875" style="66" customWidth="1"/>
    <col min="4099" max="4101" width="8.7109375" style="66"/>
    <col min="4102" max="4102" width="7.28515625" style="66" customWidth="1"/>
    <col min="4103" max="4103" width="7.85546875" style="66" customWidth="1"/>
    <col min="4104" max="4104" width="7.140625" style="66" customWidth="1"/>
    <col min="4105" max="4105" width="3.7109375" style="66" customWidth="1"/>
    <col min="4106" max="4107" width="7.7109375" style="66" customWidth="1"/>
    <col min="4108" max="4108" width="7.5703125" style="66" customWidth="1"/>
    <col min="4109" max="4109" width="13.85546875" style="66" customWidth="1"/>
    <col min="4110" max="4110" width="13.7109375" style="66" customWidth="1"/>
    <col min="4111" max="4352" width="8.7109375" style="66"/>
    <col min="4353" max="4353" width="2.7109375" style="66" customWidth="1"/>
    <col min="4354" max="4354" width="12.85546875" style="66" customWidth="1"/>
    <col min="4355" max="4357" width="8.7109375" style="66"/>
    <col min="4358" max="4358" width="7.28515625" style="66" customWidth="1"/>
    <col min="4359" max="4359" width="7.85546875" style="66" customWidth="1"/>
    <col min="4360" max="4360" width="7.140625" style="66" customWidth="1"/>
    <col min="4361" max="4361" width="3.7109375" style="66" customWidth="1"/>
    <col min="4362" max="4363" width="7.7109375" style="66" customWidth="1"/>
    <col min="4364" max="4364" width="7.5703125" style="66" customWidth="1"/>
    <col min="4365" max="4365" width="13.85546875" style="66" customWidth="1"/>
    <col min="4366" max="4366" width="13.7109375" style="66" customWidth="1"/>
    <col min="4367" max="4608" width="8.7109375" style="66"/>
    <col min="4609" max="4609" width="2.7109375" style="66" customWidth="1"/>
    <col min="4610" max="4610" width="12.85546875" style="66" customWidth="1"/>
    <col min="4611" max="4613" width="8.7109375" style="66"/>
    <col min="4614" max="4614" width="7.28515625" style="66" customWidth="1"/>
    <col min="4615" max="4615" width="7.85546875" style="66" customWidth="1"/>
    <col min="4616" max="4616" width="7.140625" style="66" customWidth="1"/>
    <col min="4617" max="4617" width="3.7109375" style="66" customWidth="1"/>
    <col min="4618" max="4619" width="7.7109375" style="66" customWidth="1"/>
    <col min="4620" max="4620" width="7.5703125" style="66" customWidth="1"/>
    <col min="4621" max="4621" width="13.85546875" style="66" customWidth="1"/>
    <col min="4622" max="4622" width="13.7109375" style="66" customWidth="1"/>
    <col min="4623" max="4864" width="8.7109375" style="66"/>
    <col min="4865" max="4865" width="2.7109375" style="66" customWidth="1"/>
    <col min="4866" max="4866" width="12.85546875" style="66" customWidth="1"/>
    <col min="4867" max="4869" width="8.7109375" style="66"/>
    <col min="4870" max="4870" width="7.28515625" style="66" customWidth="1"/>
    <col min="4871" max="4871" width="7.85546875" style="66" customWidth="1"/>
    <col min="4872" max="4872" width="7.140625" style="66" customWidth="1"/>
    <col min="4873" max="4873" width="3.7109375" style="66" customWidth="1"/>
    <col min="4874" max="4875" width="7.7109375" style="66" customWidth="1"/>
    <col min="4876" max="4876" width="7.5703125" style="66" customWidth="1"/>
    <col min="4877" max="4877" width="13.85546875" style="66" customWidth="1"/>
    <col min="4878" max="4878" width="13.7109375" style="66" customWidth="1"/>
    <col min="4879" max="5120" width="8.7109375" style="66"/>
    <col min="5121" max="5121" width="2.7109375" style="66" customWidth="1"/>
    <col min="5122" max="5122" width="12.85546875" style="66" customWidth="1"/>
    <col min="5123" max="5125" width="8.7109375" style="66"/>
    <col min="5126" max="5126" width="7.28515625" style="66" customWidth="1"/>
    <col min="5127" max="5127" width="7.85546875" style="66" customWidth="1"/>
    <col min="5128" max="5128" width="7.140625" style="66" customWidth="1"/>
    <col min="5129" max="5129" width="3.7109375" style="66" customWidth="1"/>
    <col min="5130" max="5131" width="7.7109375" style="66" customWidth="1"/>
    <col min="5132" max="5132" width="7.5703125" style="66" customWidth="1"/>
    <col min="5133" max="5133" width="13.85546875" style="66" customWidth="1"/>
    <col min="5134" max="5134" width="13.7109375" style="66" customWidth="1"/>
    <col min="5135" max="5376" width="8.7109375" style="66"/>
    <col min="5377" max="5377" width="2.7109375" style="66" customWidth="1"/>
    <col min="5378" max="5378" width="12.85546875" style="66" customWidth="1"/>
    <col min="5379" max="5381" width="8.7109375" style="66"/>
    <col min="5382" max="5382" width="7.28515625" style="66" customWidth="1"/>
    <col min="5383" max="5383" width="7.85546875" style="66" customWidth="1"/>
    <col min="5384" max="5384" width="7.140625" style="66" customWidth="1"/>
    <col min="5385" max="5385" width="3.7109375" style="66" customWidth="1"/>
    <col min="5386" max="5387" width="7.7109375" style="66" customWidth="1"/>
    <col min="5388" max="5388" width="7.5703125" style="66" customWidth="1"/>
    <col min="5389" max="5389" width="13.85546875" style="66" customWidth="1"/>
    <col min="5390" max="5390" width="13.7109375" style="66" customWidth="1"/>
    <col min="5391" max="5632" width="8.7109375" style="66"/>
    <col min="5633" max="5633" width="2.7109375" style="66" customWidth="1"/>
    <col min="5634" max="5634" width="12.85546875" style="66" customWidth="1"/>
    <col min="5635" max="5637" width="8.7109375" style="66"/>
    <col min="5638" max="5638" width="7.28515625" style="66" customWidth="1"/>
    <col min="5639" max="5639" width="7.85546875" style="66" customWidth="1"/>
    <col min="5640" max="5640" width="7.140625" style="66" customWidth="1"/>
    <col min="5641" max="5641" width="3.7109375" style="66" customWidth="1"/>
    <col min="5642" max="5643" width="7.7109375" style="66" customWidth="1"/>
    <col min="5644" max="5644" width="7.5703125" style="66" customWidth="1"/>
    <col min="5645" max="5645" width="13.85546875" style="66" customWidth="1"/>
    <col min="5646" max="5646" width="13.7109375" style="66" customWidth="1"/>
    <col min="5647" max="5888" width="8.7109375" style="66"/>
    <col min="5889" max="5889" width="2.7109375" style="66" customWidth="1"/>
    <col min="5890" max="5890" width="12.85546875" style="66" customWidth="1"/>
    <col min="5891" max="5893" width="8.7109375" style="66"/>
    <col min="5894" max="5894" width="7.28515625" style="66" customWidth="1"/>
    <col min="5895" max="5895" width="7.85546875" style="66" customWidth="1"/>
    <col min="5896" max="5896" width="7.140625" style="66" customWidth="1"/>
    <col min="5897" max="5897" width="3.7109375" style="66" customWidth="1"/>
    <col min="5898" max="5899" width="7.7109375" style="66" customWidth="1"/>
    <col min="5900" max="5900" width="7.5703125" style="66" customWidth="1"/>
    <col min="5901" max="5901" width="13.85546875" style="66" customWidth="1"/>
    <col min="5902" max="5902" width="13.7109375" style="66" customWidth="1"/>
    <col min="5903" max="6144" width="8.7109375" style="66"/>
    <col min="6145" max="6145" width="2.7109375" style="66" customWidth="1"/>
    <col min="6146" max="6146" width="12.85546875" style="66" customWidth="1"/>
    <col min="6147" max="6149" width="8.7109375" style="66"/>
    <col min="6150" max="6150" width="7.28515625" style="66" customWidth="1"/>
    <col min="6151" max="6151" width="7.85546875" style="66" customWidth="1"/>
    <col min="6152" max="6152" width="7.140625" style="66" customWidth="1"/>
    <col min="6153" max="6153" width="3.7109375" style="66" customWidth="1"/>
    <col min="6154" max="6155" width="7.7109375" style="66" customWidth="1"/>
    <col min="6156" max="6156" width="7.5703125" style="66" customWidth="1"/>
    <col min="6157" max="6157" width="13.85546875" style="66" customWidth="1"/>
    <col min="6158" max="6158" width="13.7109375" style="66" customWidth="1"/>
    <col min="6159" max="6400" width="8.7109375" style="66"/>
    <col min="6401" max="6401" width="2.7109375" style="66" customWidth="1"/>
    <col min="6402" max="6402" width="12.85546875" style="66" customWidth="1"/>
    <col min="6403" max="6405" width="8.7109375" style="66"/>
    <col min="6406" max="6406" width="7.28515625" style="66" customWidth="1"/>
    <col min="6407" max="6407" width="7.85546875" style="66" customWidth="1"/>
    <col min="6408" max="6408" width="7.140625" style="66" customWidth="1"/>
    <col min="6409" max="6409" width="3.7109375" style="66" customWidth="1"/>
    <col min="6410" max="6411" width="7.7109375" style="66" customWidth="1"/>
    <col min="6412" max="6412" width="7.5703125" style="66" customWidth="1"/>
    <col min="6413" max="6413" width="13.85546875" style="66" customWidth="1"/>
    <col min="6414" max="6414" width="13.7109375" style="66" customWidth="1"/>
    <col min="6415" max="6656" width="8.7109375" style="66"/>
    <col min="6657" max="6657" width="2.7109375" style="66" customWidth="1"/>
    <col min="6658" max="6658" width="12.85546875" style="66" customWidth="1"/>
    <col min="6659" max="6661" width="8.7109375" style="66"/>
    <col min="6662" max="6662" width="7.28515625" style="66" customWidth="1"/>
    <col min="6663" max="6663" width="7.85546875" style="66" customWidth="1"/>
    <col min="6664" max="6664" width="7.140625" style="66" customWidth="1"/>
    <col min="6665" max="6665" width="3.7109375" style="66" customWidth="1"/>
    <col min="6666" max="6667" width="7.7109375" style="66" customWidth="1"/>
    <col min="6668" max="6668" width="7.5703125" style="66" customWidth="1"/>
    <col min="6669" max="6669" width="13.85546875" style="66" customWidth="1"/>
    <col min="6670" max="6670" width="13.7109375" style="66" customWidth="1"/>
    <col min="6671" max="6912" width="8.7109375" style="66"/>
    <col min="6913" max="6913" width="2.7109375" style="66" customWidth="1"/>
    <col min="6914" max="6914" width="12.85546875" style="66" customWidth="1"/>
    <col min="6915" max="6917" width="8.7109375" style="66"/>
    <col min="6918" max="6918" width="7.28515625" style="66" customWidth="1"/>
    <col min="6919" max="6919" width="7.85546875" style="66" customWidth="1"/>
    <col min="6920" max="6920" width="7.140625" style="66" customWidth="1"/>
    <col min="6921" max="6921" width="3.7109375" style="66" customWidth="1"/>
    <col min="6922" max="6923" width="7.7109375" style="66" customWidth="1"/>
    <col min="6924" max="6924" width="7.5703125" style="66" customWidth="1"/>
    <col min="6925" max="6925" width="13.85546875" style="66" customWidth="1"/>
    <col min="6926" max="6926" width="13.7109375" style="66" customWidth="1"/>
    <col min="6927" max="7168" width="8.7109375" style="66"/>
    <col min="7169" max="7169" width="2.7109375" style="66" customWidth="1"/>
    <col min="7170" max="7170" width="12.85546875" style="66" customWidth="1"/>
    <col min="7171" max="7173" width="8.7109375" style="66"/>
    <col min="7174" max="7174" width="7.28515625" style="66" customWidth="1"/>
    <col min="7175" max="7175" width="7.85546875" style="66" customWidth="1"/>
    <col min="7176" max="7176" width="7.140625" style="66" customWidth="1"/>
    <col min="7177" max="7177" width="3.7109375" style="66" customWidth="1"/>
    <col min="7178" max="7179" width="7.7109375" style="66" customWidth="1"/>
    <col min="7180" max="7180" width="7.5703125" style="66" customWidth="1"/>
    <col min="7181" max="7181" width="13.85546875" style="66" customWidth="1"/>
    <col min="7182" max="7182" width="13.7109375" style="66" customWidth="1"/>
    <col min="7183" max="7424" width="8.7109375" style="66"/>
    <col min="7425" max="7425" width="2.7109375" style="66" customWidth="1"/>
    <col min="7426" max="7426" width="12.85546875" style="66" customWidth="1"/>
    <col min="7427" max="7429" width="8.7109375" style="66"/>
    <col min="7430" max="7430" width="7.28515625" style="66" customWidth="1"/>
    <col min="7431" max="7431" width="7.85546875" style="66" customWidth="1"/>
    <col min="7432" max="7432" width="7.140625" style="66" customWidth="1"/>
    <col min="7433" max="7433" width="3.7109375" style="66" customWidth="1"/>
    <col min="7434" max="7435" width="7.7109375" style="66" customWidth="1"/>
    <col min="7436" max="7436" width="7.5703125" style="66" customWidth="1"/>
    <col min="7437" max="7437" width="13.85546875" style="66" customWidth="1"/>
    <col min="7438" max="7438" width="13.7109375" style="66" customWidth="1"/>
    <col min="7439" max="7680" width="8.7109375" style="66"/>
    <col min="7681" max="7681" width="2.7109375" style="66" customWidth="1"/>
    <col min="7682" max="7682" width="12.85546875" style="66" customWidth="1"/>
    <col min="7683" max="7685" width="8.7109375" style="66"/>
    <col min="7686" max="7686" width="7.28515625" style="66" customWidth="1"/>
    <col min="7687" max="7687" width="7.85546875" style="66" customWidth="1"/>
    <col min="7688" max="7688" width="7.140625" style="66" customWidth="1"/>
    <col min="7689" max="7689" width="3.7109375" style="66" customWidth="1"/>
    <col min="7690" max="7691" width="7.7109375" style="66" customWidth="1"/>
    <col min="7692" max="7692" width="7.5703125" style="66" customWidth="1"/>
    <col min="7693" max="7693" width="13.85546875" style="66" customWidth="1"/>
    <col min="7694" max="7694" width="13.7109375" style="66" customWidth="1"/>
    <col min="7695" max="7936" width="8.7109375" style="66"/>
    <col min="7937" max="7937" width="2.7109375" style="66" customWidth="1"/>
    <col min="7938" max="7938" width="12.85546875" style="66" customWidth="1"/>
    <col min="7939" max="7941" width="8.7109375" style="66"/>
    <col min="7942" max="7942" width="7.28515625" style="66" customWidth="1"/>
    <col min="7943" max="7943" width="7.85546875" style="66" customWidth="1"/>
    <col min="7944" max="7944" width="7.140625" style="66" customWidth="1"/>
    <col min="7945" max="7945" width="3.7109375" style="66" customWidth="1"/>
    <col min="7946" max="7947" width="7.7109375" style="66" customWidth="1"/>
    <col min="7948" max="7948" width="7.5703125" style="66" customWidth="1"/>
    <col min="7949" max="7949" width="13.85546875" style="66" customWidth="1"/>
    <col min="7950" max="7950" width="13.7109375" style="66" customWidth="1"/>
    <col min="7951" max="8192" width="8.7109375" style="66"/>
    <col min="8193" max="8193" width="2.7109375" style="66" customWidth="1"/>
    <col min="8194" max="8194" width="12.85546875" style="66" customWidth="1"/>
    <col min="8195" max="8197" width="8.7109375" style="66"/>
    <col min="8198" max="8198" width="7.28515625" style="66" customWidth="1"/>
    <col min="8199" max="8199" width="7.85546875" style="66" customWidth="1"/>
    <col min="8200" max="8200" width="7.140625" style="66" customWidth="1"/>
    <col min="8201" max="8201" width="3.7109375" style="66" customWidth="1"/>
    <col min="8202" max="8203" width="7.7109375" style="66" customWidth="1"/>
    <col min="8204" max="8204" width="7.5703125" style="66" customWidth="1"/>
    <col min="8205" max="8205" width="13.85546875" style="66" customWidth="1"/>
    <col min="8206" max="8206" width="13.7109375" style="66" customWidth="1"/>
    <col min="8207" max="8448" width="8.7109375" style="66"/>
    <col min="8449" max="8449" width="2.7109375" style="66" customWidth="1"/>
    <col min="8450" max="8450" width="12.85546875" style="66" customWidth="1"/>
    <col min="8451" max="8453" width="8.7109375" style="66"/>
    <col min="8454" max="8454" width="7.28515625" style="66" customWidth="1"/>
    <col min="8455" max="8455" width="7.85546875" style="66" customWidth="1"/>
    <col min="8456" max="8456" width="7.140625" style="66" customWidth="1"/>
    <col min="8457" max="8457" width="3.7109375" style="66" customWidth="1"/>
    <col min="8458" max="8459" width="7.7109375" style="66" customWidth="1"/>
    <col min="8460" max="8460" width="7.5703125" style="66" customWidth="1"/>
    <col min="8461" max="8461" width="13.85546875" style="66" customWidth="1"/>
    <col min="8462" max="8462" width="13.7109375" style="66" customWidth="1"/>
    <col min="8463" max="8704" width="8.7109375" style="66"/>
    <col min="8705" max="8705" width="2.7109375" style="66" customWidth="1"/>
    <col min="8706" max="8706" width="12.85546875" style="66" customWidth="1"/>
    <col min="8707" max="8709" width="8.7109375" style="66"/>
    <col min="8710" max="8710" width="7.28515625" style="66" customWidth="1"/>
    <col min="8711" max="8711" width="7.85546875" style="66" customWidth="1"/>
    <col min="8712" max="8712" width="7.140625" style="66" customWidth="1"/>
    <col min="8713" max="8713" width="3.7109375" style="66" customWidth="1"/>
    <col min="8714" max="8715" width="7.7109375" style="66" customWidth="1"/>
    <col min="8716" max="8716" width="7.5703125" style="66" customWidth="1"/>
    <col min="8717" max="8717" width="13.85546875" style="66" customWidth="1"/>
    <col min="8718" max="8718" width="13.7109375" style="66" customWidth="1"/>
    <col min="8719" max="8960" width="8.7109375" style="66"/>
    <col min="8961" max="8961" width="2.7109375" style="66" customWidth="1"/>
    <col min="8962" max="8962" width="12.85546875" style="66" customWidth="1"/>
    <col min="8963" max="8965" width="8.7109375" style="66"/>
    <col min="8966" max="8966" width="7.28515625" style="66" customWidth="1"/>
    <col min="8967" max="8967" width="7.85546875" style="66" customWidth="1"/>
    <col min="8968" max="8968" width="7.140625" style="66" customWidth="1"/>
    <col min="8969" max="8969" width="3.7109375" style="66" customWidth="1"/>
    <col min="8970" max="8971" width="7.7109375" style="66" customWidth="1"/>
    <col min="8972" max="8972" width="7.5703125" style="66" customWidth="1"/>
    <col min="8973" max="8973" width="13.85546875" style="66" customWidth="1"/>
    <col min="8974" max="8974" width="13.7109375" style="66" customWidth="1"/>
    <col min="8975" max="9216" width="8.7109375" style="66"/>
    <col min="9217" max="9217" width="2.7109375" style="66" customWidth="1"/>
    <col min="9218" max="9218" width="12.85546875" style="66" customWidth="1"/>
    <col min="9219" max="9221" width="8.7109375" style="66"/>
    <col min="9222" max="9222" width="7.28515625" style="66" customWidth="1"/>
    <col min="9223" max="9223" width="7.85546875" style="66" customWidth="1"/>
    <col min="9224" max="9224" width="7.140625" style="66" customWidth="1"/>
    <col min="9225" max="9225" width="3.7109375" style="66" customWidth="1"/>
    <col min="9226" max="9227" width="7.7109375" style="66" customWidth="1"/>
    <col min="9228" max="9228" width="7.5703125" style="66" customWidth="1"/>
    <col min="9229" max="9229" width="13.85546875" style="66" customWidth="1"/>
    <col min="9230" max="9230" width="13.7109375" style="66" customWidth="1"/>
    <col min="9231" max="9472" width="8.7109375" style="66"/>
    <col min="9473" max="9473" width="2.7109375" style="66" customWidth="1"/>
    <col min="9474" max="9474" width="12.85546875" style="66" customWidth="1"/>
    <col min="9475" max="9477" width="8.7109375" style="66"/>
    <col min="9478" max="9478" width="7.28515625" style="66" customWidth="1"/>
    <col min="9479" max="9479" width="7.85546875" style="66" customWidth="1"/>
    <col min="9480" max="9480" width="7.140625" style="66" customWidth="1"/>
    <col min="9481" max="9481" width="3.7109375" style="66" customWidth="1"/>
    <col min="9482" max="9483" width="7.7109375" style="66" customWidth="1"/>
    <col min="9484" max="9484" width="7.5703125" style="66" customWidth="1"/>
    <col min="9485" max="9485" width="13.85546875" style="66" customWidth="1"/>
    <col min="9486" max="9486" width="13.7109375" style="66" customWidth="1"/>
    <col min="9487" max="9728" width="8.7109375" style="66"/>
    <col min="9729" max="9729" width="2.7109375" style="66" customWidth="1"/>
    <col min="9730" max="9730" width="12.85546875" style="66" customWidth="1"/>
    <col min="9731" max="9733" width="8.7109375" style="66"/>
    <col min="9734" max="9734" width="7.28515625" style="66" customWidth="1"/>
    <col min="9735" max="9735" width="7.85546875" style="66" customWidth="1"/>
    <col min="9736" max="9736" width="7.140625" style="66" customWidth="1"/>
    <col min="9737" max="9737" width="3.7109375" style="66" customWidth="1"/>
    <col min="9738" max="9739" width="7.7109375" style="66" customWidth="1"/>
    <col min="9740" max="9740" width="7.5703125" style="66" customWidth="1"/>
    <col min="9741" max="9741" width="13.85546875" style="66" customWidth="1"/>
    <col min="9742" max="9742" width="13.7109375" style="66" customWidth="1"/>
    <col min="9743" max="9984" width="8.7109375" style="66"/>
    <col min="9985" max="9985" width="2.7109375" style="66" customWidth="1"/>
    <col min="9986" max="9986" width="12.85546875" style="66" customWidth="1"/>
    <col min="9987" max="9989" width="8.7109375" style="66"/>
    <col min="9990" max="9990" width="7.28515625" style="66" customWidth="1"/>
    <col min="9991" max="9991" width="7.85546875" style="66" customWidth="1"/>
    <col min="9992" max="9992" width="7.140625" style="66" customWidth="1"/>
    <col min="9993" max="9993" width="3.7109375" style="66" customWidth="1"/>
    <col min="9994" max="9995" width="7.7109375" style="66" customWidth="1"/>
    <col min="9996" max="9996" width="7.5703125" style="66" customWidth="1"/>
    <col min="9997" max="9997" width="13.85546875" style="66" customWidth="1"/>
    <col min="9998" max="9998" width="13.7109375" style="66" customWidth="1"/>
    <col min="9999" max="10240" width="8.7109375" style="66"/>
    <col min="10241" max="10241" width="2.7109375" style="66" customWidth="1"/>
    <col min="10242" max="10242" width="12.85546875" style="66" customWidth="1"/>
    <col min="10243" max="10245" width="8.7109375" style="66"/>
    <col min="10246" max="10246" width="7.28515625" style="66" customWidth="1"/>
    <col min="10247" max="10247" width="7.85546875" style="66" customWidth="1"/>
    <col min="10248" max="10248" width="7.140625" style="66" customWidth="1"/>
    <col min="10249" max="10249" width="3.7109375" style="66" customWidth="1"/>
    <col min="10250" max="10251" width="7.7109375" style="66" customWidth="1"/>
    <col min="10252" max="10252" width="7.5703125" style="66" customWidth="1"/>
    <col min="10253" max="10253" width="13.85546875" style="66" customWidth="1"/>
    <col min="10254" max="10254" width="13.7109375" style="66" customWidth="1"/>
    <col min="10255" max="10496" width="8.7109375" style="66"/>
    <col min="10497" max="10497" width="2.7109375" style="66" customWidth="1"/>
    <col min="10498" max="10498" width="12.85546875" style="66" customWidth="1"/>
    <col min="10499" max="10501" width="8.7109375" style="66"/>
    <col min="10502" max="10502" width="7.28515625" style="66" customWidth="1"/>
    <col min="10503" max="10503" width="7.85546875" style="66" customWidth="1"/>
    <col min="10504" max="10504" width="7.140625" style="66" customWidth="1"/>
    <col min="10505" max="10505" width="3.7109375" style="66" customWidth="1"/>
    <col min="10506" max="10507" width="7.7109375" style="66" customWidth="1"/>
    <col min="10508" max="10508" width="7.5703125" style="66" customWidth="1"/>
    <col min="10509" max="10509" width="13.85546875" style="66" customWidth="1"/>
    <col min="10510" max="10510" width="13.7109375" style="66" customWidth="1"/>
    <col min="10511" max="10752" width="8.7109375" style="66"/>
    <col min="10753" max="10753" width="2.7109375" style="66" customWidth="1"/>
    <col min="10754" max="10754" width="12.85546875" style="66" customWidth="1"/>
    <col min="10755" max="10757" width="8.7109375" style="66"/>
    <col min="10758" max="10758" width="7.28515625" style="66" customWidth="1"/>
    <col min="10759" max="10759" width="7.85546875" style="66" customWidth="1"/>
    <col min="10760" max="10760" width="7.140625" style="66" customWidth="1"/>
    <col min="10761" max="10761" width="3.7109375" style="66" customWidth="1"/>
    <col min="10762" max="10763" width="7.7109375" style="66" customWidth="1"/>
    <col min="10764" max="10764" width="7.5703125" style="66" customWidth="1"/>
    <col min="10765" max="10765" width="13.85546875" style="66" customWidth="1"/>
    <col min="10766" max="10766" width="13.7109375" style="66" customWidth="1"/>
    <col min="10767" max="11008" width="8.7109375" style="66"/>
    <col min="11009" max="11009" width="2.7109375" style="66" customWidth="1"/>
    <col min="11010" max="11010" width="12.85546875" style="66" customWidth="1"/>
    <col min="11011" max="11013" width="8.7109375" style="66"/>
    <col min="11014" max="11014" width="7.28515625" style="66" customWidth="1"/>
    <col min="11015" max="11015" width="7.85546875" style="66" customWidth="1"/>
    <col min="11016" max="11016" width="7.140625" style="66" customWidth="1"/>
    <col min="11017" max="11017" width="3.7109375" style="66" customWidth="1"/>
    <col min="11018" max="11019" width="7.7109375" style="66" customWidth="1"/>
    <col min="11020" max="11020" width="7.5703125" style="66" customWidth="1"/>
    <col min="11021" max="11021" width="13.85546875" style="66" customWidth="1"/>
    <col min="11022" max="11022" width="13.7109375" style="66" customWidth="1"/>
    <col min="11023" max="11264" width="8.7109375" style="66"/>
    <col min="11265" max="11265" width="2.7109375" style="66" customWidth="1"/>
    <col min="11266" max="11266" width="12.85546875" style="66" customWidth="1"/>
    <col min="11267" max="11269" width="8.7109375" style="66"/>
    <col min="11270" max="11270" width="7.28515625" style="66" customWidth="1"/>
    <col min="11271" max="11271" width="7.85546875" style="66" customWidth="1"/>
    <col min="11272" max="11272" width="7.140625" style="66" customWidth="1"/>
    <col min="11273" max="11273" width="3.7109375" style="66" customWidth="1"/>
    <col min="11274" max="11275" width="7.7109375" style="66" customWidth="1"/>
    <col min="11276" max="11276" width="7.5703125" style="66" customWidth="1"/>
    <col min="11277" max="11277" width="13.85546875" style="66" customWidth="1"/>
    <col min="11278" max="11278" width="13.7109375" style="66" customWidth="1"/>
    <col min="11279" max="11520" width="8.7109375" style="66"/>
    <col min="11521" max="11521" width="2.7109375" style="66" customWidth="1"/>
    <col min="11522" max="11522" width="12.85546875" style="66" customWidth="1"/>
    <col min="11523" max="11525" width="8.7109375" style="66"/>
    <col min="11526" max="11526" width="7.28515625" style="66" customWidth="1"/>
    <col min="11527" max="11527" width="7.85546875" style="66" customWidth="1"/>
    <col min="11528" max="11528" width="7.140625" style="66" customWidth="1"/>
    <col min="11529" max="11529" width="3.7109375" style="66" customWidth="1"/>
    <col min="11530" max="11531" width="7.7109375" style="66" customWidth="1"/>
    <col min="11532" max="11532" width="7.5703125" style="66" customWidth="1"/>
    <col min="11533" max="11533" width="13.85546875" style="66" customWidth="1"/>
    <col min="11534" max="11534" width="13.7109375" style="66" customWidth="1"/>
    <col min="11535" max="11776" width="8.7109375" style="66"/>
    <col min="11777" max="11777" width="2.7109375" style="66" customWidth="1"/>
    <col min="11778" max="11778" width="12.85546875" style="66" customWidth="1"/>
    <col min="11779" max="11781" width="8.7109375" style="66"/>
    <col min="11782" max="11782" width="7.28515625" style="66" customWidth="1"/>
    <col min="11783" max="11783" width="7.85546875" style="66" customWidth="1"/>
    <col min="11784" max="11784" width="7.140625" style="66" customWidth="1"/>
    <col min="11785" max="11785" width="3.7109375" style="66" customWidth="1"/>
    <col min="11786" max="11787" width="7.7109375" style="66" customWidth="1"/>
    <col min="11788" max="11788" width="7.5703125" style="66" customWidth="1"/>
    <col min="11789" max="11789" width="13.85546875" style="66" customWidth="1"/>
    <col min="11790" max="11790" width="13.7109375" style="66" customWidth="1"/>
    <col min="11791" max="12032" width="8.7109375" style="66"/>
    <col min="12033" max="12033" width="2.7109375" style="66" customWidth="1"/>
    <col min="12034" max="12034" width="12.85546875" style="66" customWidth="1"/>
    <col min="12035" max="12037" width="8.7109375" style="66"/>
    <col min="12038" max="12038" width="7.28515625" style="66" customWidth="1"/>
    <col min="12039" max="12039" width="7.85546875" style="66" customWidth="1"/>
    <col min="12040" max="12040" width="7.140625" style="66" customWidth="1"/>
    <col min="12041" max="12041" width="3.7109375" style="66" customWidth="1"/>
    <col min="12042" max="12043" width="7.7109375" style="66" customWidth="1"/>
    <col min="12044" max="12044" width="7.5703125" style="66" customWidth="1"/>
    <col min="12045" max="12045" width="13.85546875" style="66" customWidth="1"/>
    <col min="12046" max="12046" width="13.7109375" style="66" customWidth="1"/>
    <col min="12047" max="12288" width="8.7109375" style="66"/>
    <col min="12289" max="12289" width="2.7109375" style="66" customWidth="1"/>
    <col min="12290" max="12290" width="12.85546875" style="66" customWidth="1"/>
    <col min="12291" max="12293" width="8.7109375" style="66"/>
    <col min="12294" max="12294" width="7.28515625" style="66" customWidth="1"/>
    <col min="12295" max="12295" width="7.85546875" style="66" customWidth="1"/>
    <col min="12296" max="12296" width="7.140625" style="66" customWidth="1"/>
    <col min="12297" max="12297" width="3.7109375" style="66" customWidth="1"/>
    <col min="12298" max="12299" width="7.7109375" style="66" customWidth="1"/>
    <col min="12300" max="12300" width="7.5703125" style="66" customWidth="1"/>
    <col min="12301" max="12301" width="13.85546875" style="66" customWidth="1"/>
    <col min="12302" max="12302" width="13.7109375" style="66" customWidth="1"/>
    <col min="12303" max="12544" width="8.7109375" style="66"/>
    <col min="12545" max="12545" width="2.7109375" style="66" customWidth="1"/>
    <col min="12546" max="12546" width="12.85546875" style="66" customWidth="1"/>
    <col min="12547" max="12549" width="8.7109375" style="66"/>
    <col min="12550" max="12550" width="7.28515625" style="66" customWidth="1"/>
    <col min="12551" max="12551" width="7.85546875" style="66" customWidth="1"/>
    <col min="12552" max="12552" width="7.140625" style="66" customWidth="1"/>
    <col min="12553" max="12553" width="3.7109375" style="66" customWidth="1"/>
    <col min="12554" max="12555" width="7.7109375" style="66" customWidth="1"/>
    <col min="12556" max="12556" width="7.5703125" style="66" customWidth="1"/>
    <col min="12557" max="12557" width="13.85546875" style="66" customWidth="1"/>
    <col min="12558" max="12558" width="13.7109375" style="66" customWidth="1"/>
    <col min="12559" max="12800" width="8.7109375" style="66"/>
    <col min="12801" max="12801" width="2.7109375" style="66" customWidth="1"/>
    <col min="12802" max="12802" width="12.85546875" style="66" customWidth="1"/>
    <col min="12803" max="12805" width="8.7109375" style="66"/>
    <col min="12806" max="12806" width="7.28515625" style="66" customWidth="1"/>
    <col min="12807" max="12807" width="7.85546875" style="66" customWidth="1"/>
    <col min="12808" max="12808" width="7.140625" style="66" customWidth="1"/>
    <col min="12809" max="12809" width="3.7109375" style="66" customWidth="1"/>
    <col min="12810" max="12811" width="7.7109375" style="66" customWidth="1"/>
    <col min="12812" max="12812" width="7.5703125" style="66" customWidth="1"/>
    <col min="12813" max="12813" width="13.85546875" style="66" customWidth="1"/>
    <col min="12814" max="12814" width="13.7109375" style="66" customWidth="1"/>
    <col min="12815" max="13056" width="8.7109375" style="66"/>
    <col min="13057" max="13057" width="2.7109375" style="66" customWidth="1"/>
    <col min="13058" max="13058" width="12.85546875" style="66" customWidth="1"/>
    <col min="13059" max="13061" width="8.7109375" style="66"/>
    <col min="13062" max="13062" width="7.28515625" style="66" customWidth="1"/>
    <col min="13063" max="13063" width="7.85546875" style="66" customWidth="1"/>
    <col min="13064" max="13064" width="7.140625" style="66" customWidth="1"/>
    <col min="13065" max="13065" width="3.7109375" style="66" customWidth="1"/>
    <col min="13066" max="13067" width="7.7109375" style="66" customWidth="1"/>
    <col min="13068" max="13068" width="7.5703125" style="66" customWidth="1"/>
    <col min="13069" max="13069" width="13.85546875" style="66" customWidth="1"/>
    <col min="13070" max="13070" width="13.7109375" style="66" customWidth="1"/>
    <col min="13071" max="13312" width="8.7109375" style="66"/>
    <col min="13313" max="13313" width="2.7109375" style="66" customWidth="1"/>
    <col min="13314" max="13314" width="12.85546875" style="66" customWidth="1"/>
    <col min="13315" max="13317" width="8.7109375" style="66"/>
    <col min="13318" max="13318" width="7.28515625" style="66" customWidth="1"/>
    <col min="13319" max="13319" width="7.85546875" style="66" customWidth="1"/>
    <col min="13320" max="13320" width="7.140625" style="66" customWidth="1"/>
    <col min="13321" max="13321" width="3.7109375" style="66" customWidth="1"/>
    <col min="13322" max="13323" width="7.7109375" style="66" customWidth="1"/>
    <col min="13324" max="13324" width="7.5703125" style="66" customWidth="1"/>
    <col min="13325" max="13325" width="13.85546875" style="66" customWidth="1"/>
    <col min="13326" max="13326" width="13.7109375" style="66" customWidth="1"/>
    <col min="13327" max="13568" width="8.7109375" style="66"/>
    <col min="13569" max="13569" width="2.7109375" style="66" customWidth="1"/>
    <col min="13570" max="13570" width="12.85546875" style="66" customWidth="1"/>
    <col min="13571" max="13573" width="8.7109375" style="66"/>
    <col min="13574" max="13574" width="7.28515625" style="66" customWidth="1"/>
    <col min="13575" max="13575" width="7.85546875" style="66" customWidth="1"/>
    <col min="13576" max="13576" width="7.140625" style="66" customWidth="1"/>
    <col min="13577" max="13577" width="3.7109375" style="66" customWidth="1"/>
    <col min="13578" max="13579" width="7.7109375" style="66" customWidth="1"/>
    <col min="13580" max="13580" width="7.5703125" style="66" customWidth="1"/>
    <col min="13581" max="13581" width="13.85546875" style="66" customWidth="1"/>
    <col min="13582" max="13582" width="13.7109375" style="66" customWidth="1"/>
    <col min="13583" max="13824" width="8.7109375" style="66"/>
    <col min="13825" max="13825" width="2.7109375" style="66" customWidth="1"/>
    <col min="13826" max="13826" width="12.85546875" style="66" customWidth="1"/>
    <col min="13827" max="13829" width="8.7109375" style="66"/>
    <col min="13830" max="13830" width="7.28515625" style="66" customWidth="1"/>
    <col min="13831" max="13831" width="7.85546875" style="66" customWidth="1"/>
    <col min="13832" max="13832" width="7.140625" style="66" customWidth="1"/>
    <col min="13833" max="13833" width="3.7109375" style="66" customWidth="1"/>
    <col min="13834" max="13835" width="7.7109375" style="66" customWidth="1"/>
    <col min="13836" max="13836" width="7.5703125" style="66" customWidth="1"/>
    <col min="13837" max="13837" width="13.85546875" style="66" customWidth="1"/>
    <col min="13838" max="13838" width="13.7109375" style="66" customWidth="1"/>
    <col min="13839" max="14080" width="8.7109375" style="66"/>
    <col min="14081" max="14081" width="2.7109375" style="66" customWidth="1"/>
    <col min="14082" max="14082" width="12.85546875" style="66" customWidth="1"/>
    <col min="14083" max="14085" width="8.7109375" style="66"/>
    <col min="14086" max="14086" width="7.28515625" style="66" customWidth="1"/>
    <col min="14087" max="14087" width="7.85546875" style="66" customWidth="1"/>
    <col min="14088" max="14088" width="7.140625" style="66" customWidth="1"/>
    <col min="14089" max="14089" width="3.7109375" style="66" customWidth="1"/>
    <col min="14090" max="14091" width="7.7109375" style="66" customWidth="1"/>
    <col min="14092" max="14092" width="7.5703125" style="66" customWidth="1"/>
    <col min="14093" max="14093" width="13.85546875" style="66" customWidth="1"/>
    <col min="14094" max="14094" width="13.7109375" style="66" customWidth="1"/>
    <col min="14095" max="14336" width="8.7109375" style="66"/>
    <col min="14337" max="14337" width="2.7109375" style="66" customWidth="1"/>
    <col min="14338" max="14338" width="12.85546875" style="66" customWidth="1"/>
    <col min="14339" max="14341" width="8.7109375" style="66"/>
    <col min="14342" max="14342" width="7.28515625" style="66" customWidth="1"/>
    <col min="14343" max="14343" width="7.85546875" style="66" customWidth="1"/>
    <col min="14344" max="14344" width="7.140625" style="66" customWidth="1"/>
    <col min="14345" max="14345" width="3.7109375" style="66" customWidth="1"/>
    <col min="14346" max="14347" width="7.7109375" style="66" customWidth="1"/>
    <col min="14348" max="14348" width="7.5703125" style="66" customWidth="1"/>
    <col min="14349" max="14349" width="13.85546875" style="66" customWidth="1"/>
    <col min="14350" max="14350" width="13.7109375" style="66" customWidth="1"/>
    <col min="14351" max="14592" width="8.7109375" style="66"/>
    <col min="14593" max="14593" width="2.7109375" style="66" customWidth="1"/>
    <col min="14594" max="14594" width="12.85546875" style="66" customWidth="1"/>
    <col min="14595" max="14597" width="8.7109375" style="66"/>
    <col min="14598" max="14598" width="7.28515625" style="66" customWidth="1"/>
    <col min="14599" max="14599" width="7.85546875" style="66" customWidth="1"/>
    <col min="14600" max="14600" width="7.140625" style="66" customWidth="1"/>
    <col min="14601" max="14601" width="3.7109375" style="66" customWidth="1"/>
    <col min="14602" max="14603" width="7.7109375" style="66" customWidth="1"/>
    <col min="14604" max="14604" width="7.5703125" style="66" customWidth="1"/>
    <col min="14605" max="14605" width="13.85546875" style="66" customWidth="1"/>
    <col min="14606" max="14606" width="13.7109375" style="66" customWidth="1"/>
    <col min="14607" max="14848" width="8.7109375" style="66"/>
    <col min="14849" max="14849" width="2.7109375" style="66" customWidth="1"/>
    <col min="14850" max="14850" width="12.85546875" style="66" customWidth="1"/>
    <col min="14851" max="14853" width="8.7109375" style="66"/>
    <col min="14854" max="14854" width="7.28515625" style="66" customWidth="1"/>
    <col min="14855" max="14855" width="7.85546875" style="66" customWidth="1"/>
    <col min="14856" max="14856" width="7.140625" style="66" customWidth="1"/>
    <col min="14857" max="14857" width="3.7109375" style="66" customWidth="1"/>
    <col min="14858" max="14859" width="7.7109375" style="66" customWidth="1"/>
    <col min="14860" max="14860" width="7.5703125" style="66" customWidth="1"/>
    <col min="14861" max="14861" width="13.85546875" style="66" customWidth="1"/>
    <col min="14862" max="14862" width="13.7109375" style="66" customWidth="1"/>
    <col min="14863" max="15104" width="8.7109375" style="66"/>
    <col min="15105" max="15105" width="2.7109375" style="66" customWidth="1"/>
    <col min="15106" max="15106" width="12.85546875" style="66" customWidth="1"/>
    <col min="15107" max="15109" width="8.7109375" style="66"/>
    <col min="15110" max="15110" width="7.28515625" style="66" customWidth="1"/>
    <col min="15111" max="15111" width="7.85546875" style="66" customWidth="1"/>
    <col min="15112" max="15112" width="7.140625" style="66" customWidth="1"/>
    <col min="15113" max="15113" width="3.7109375" style="66" customWidth="1"/>
    <col min="15114" max="15115" width="7.7109375" style="66" customWidth="1"/>
    <col min="15116" max="15116" width="7.5703125" style="66" customWidth="1"/>
    <col min="15117" max="15117" width="13.85546875" style="66" customWidth="1"/>
    <col min="15118" max="15118" width="13.7109375" style="66" customWidth="1"/>
    <col min="15119" max="15360" width="8.7109375" style="66"/>
    <col min="15361" max="15361" width="2.7109375" style="66" customWidth="1"/>
    <col min="15362" max="15362" width="12.85546875" style="66" customWidth="1"/>
    <col min="15363" max="15365" width="8.7109375" style="66"/>
    <col min="15366" max="15366" width="7.28515625" style="66" customWidth="1"/>
    <col min="15367" max="15367" width="7.85546875" style="66" customWidth="1"/>
    <col min="15368" max="15368" width="7.140625" style="66" customWidth="1"/>
    <col min="15369" max="15369" width="3.7109375" style="66" customWidth="1"/>
    <col min="15370" max="15371" width="7.7109375" style="66" customWidth="1"/>
    <col min="15372" max="15372" width="7.5703125" style="66" customWidth="1"/>
    <col min="15373" max="15373" width="13.85546875" style="66" customWidth="1"/>
    <col min="15374" max="15374" width="13.7109375" style="66" customWidth="1"/>
    <col min="15375" max="15616" width="8.7109375" style="66"/>
    <col min="15617" max="15617" width="2.7109375" style="66" customWidth="1"/>
    <col min="15618" max="15618" width="12.85546875" style="66" customWidth="1"/>
    <col min="15619" max="15621" width="8.7109375" style="66"/>
    <col min="15622" max="15622" width="7.28515625" style="66" customWidth="1"/>
    <col min="15623" max="15623" width="7.85546875" style="66" customWidth="1"/>
    <col min="15624" max="15624" width="7.140625" style="66" customWidth="1"/>
    <col min="15625" max="15625" width="3.7109375" style="66" customWidth="1"/>
    <col min="15626" max="15627" width="7.7109375" style="66" customWidth="1"/>
    <col min="15628" max="15628" width="7.5703125" style="66" customWidth="1"/>
    <col min="15629" max="15629" width="13.85546875" style="66" customWidth="1"/>
    <col min="15630" max="15630" width="13.7109375" style="66" customWidth="1"/>
    <col min="15631" max="15872" width="8.7109375" style="66"/>
    <col min="15873" max="15873" width="2.7109375" style="66" customWidth="1"/>
    <col min="15874" max="15874" width="12.85546875" style="66" customWidth="1"/>
    <col min="15875" max="15877" width="8.7109375" style="66"/>
    <col min="15878" max="15878" width="7.28515625" style="66" customWidth="1"/>
    <col min="15879" max="15879" width="7.85546875" style="66" customWidth="1"/>
    <col min="15880" max="15880" width="7.140625" style="66" customWidth="1"/>
    <col min="15881" max="15881" width="3.7109375" style="66" customWidth="1"/>
    <col min="15882" max="15883" width="7.7109375" style="66" customWidth="1"/>
    <col min="15884" max="15884" width="7.5703125" style="66" customWidth="1"/>
    <col min="15885" max="15885" width="13.85546875" style="66" customWidth="1"/>
    <col min="15886" max="15886" width="13.7109375" style="66" customWidth="1"/>
    <col min="15887" max="16128" width="8.7109375" style="66"/>
    <col min="16129" max="16129" width="2.7109375" style="66" customWidth="1"/>
    <col min="16130" max="16130" width="12.85546875" style="66" customWidth="1"/>
    <col min="16131" max="16133" width="8.7109375" style="66"/>
    <col min="16134" max="16134" width="7.28515625" style="66" customWidth="1"/>
    <col min="16135" max="16135" width="7.85546875" style="66" customWidth="1"/>
    <col min="16136" max="16136" width="7.140625" style="66" customWidth="1"/>
    <col min="16137" max="16137" width="3.7109375" style="66" customWidth="1"/>
    <col min="16138" max="16139" width="7.7109375" style="66" customWidth="1"/>
    <col min="16140" max="16140" width="7.5703125" style="66" customWidth="1"/>
    <col min="16141" max="16141" width="13.85546875" style="66" customWidth="1"/>
    <col min="16142" max="16142" width="13.7109375" style="66" customWidth="1"/>
    <col min="16143" max="16384" width="8.7109375" style="66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5.75" x14ac:dyDescent="0.25">
      <c r="B4" s="563" t="s">
        <v>592</v>
      </c>
      <c r="C4" s="563"/>
      <c r="D4" s="563"/>
      <c r="E4" s="563"/>
      <c r="F4" s="563"/>
      <c r="G4" s="563"/>
      <c r="H4" s="563"/>
      <c r="I4" s="563"/>
      <c r="J4" s="563"/>
      <c r="K4" s="563"/>
      <c r="L4" s="563"/>
      <c r="M4" s="563"/>
      <c r="N4" s="563"/>
    </row>
    <row r="5" spans="1:14" s="261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261" customFormat="1" ht="15.75" thickBot="1" x14ac:dyDescent="0.3">
      <c r="A6" s="296">
        <v>1</v>
      </c>
      <c r="B6" s="564" t="s">
        <v>1338</v>
      </c>
      <c r="C6" s="565"/>
      <c r="D6" s="565"/>
      <c r="E6" s="565"/>
      <c r="F6" s="565"/>
      <c r="G6" s="565"/>
      <c r="H6" s="565"/>
      <c r="I6" s="565"/>
      <c r="J6" s="565"/>
      <c r="K6" s="565"/>
      <c r="L6" s="565"/>
      <c r="M6" s="565"/>
      <c r="N6" s="566"/>
    </row>
    <row r="7" spans="1:14" s="261" customFormat="1" ht="45.75" thickBot="1" x14ac:dyDescent="0.3">
      <c r="A7" s="233">
        <v>1</v>
      </c>
      <c r="B7" s="234" t="s">
        <v>591</v>
      </c>
      <c r="C7" s="234" t="s">
        <v>1339</v>
      </c>
      <c r="D7" s="234" t="s">
        <v>593</v>
      </c>
      <c r="E7" s="234" t="s">
        <v>594</v>
      </c>
      <c r="F7" s="235">
        <v>745</v>
      </c>
      <c r="G7" s="236">
        <v>18</v>
      </c>
      <c r="H7" s="296">
        <v>132</v>
      </c>
      <c r="I7" s="234" t="s">
        <v>108</v>
      </c>
      <c r="J7" s="234" t="s">
        <v>596</v>
      </c>
      <c r="K7" s="234" t="s">
        <v>597</v>
      </c>
      <c r="L7" s="234" t="s">
        <v>690</v>
      </c>
      <c r="M7" s="237" t="s">
        <v>1340</v>
      </c>
      <c r="N7" s="238"/>
    </row>
    <row r="8" spans="1:14" s="261" customFormat="1" ht="15.75" thickBot="1" x14ac:dyDescent="0.3">
      <c r="A8" s="297"/>
      <c r="B8" s="298"/>
      <c r="C8" s="298"/>
      <c r="D8" s="298"/>
      <c r="E8" s="298"/>
      <c r="F8" s="298"/>
      <c r="G8" s="298"/>
      <c r="H8" s="299">
        <f>+H7</f>
        <v>132</v>
      </c>
      <c r="I8" s="298"/>
      <c r="J8" s="298"/>
      <c r="K8" s="298"/>
      <c r="L8" s="298"/>
      <c r="M8" s="298"/>
      <c r="N8" s="300"/>
    </row>
    <row r="9" spans="1:14" ht="15.75" thickBot="1" x14ac:dyDescent="0.3">
      <c r="A9" s="270">
        <v>1</v>
      </c>
      <c r="B9" s="567" t="s">
        <v>1341</v>
      </c>
      <c r="C9" s="567"/>
      <c r="D9" s="567"/>
      <c r="E9" s="567"/>
      <c r="F9" s="567"/>
      <c r="G9" s="567"/>
      <c r="H9" s="567"/>
      <c r="I9" s="567"/>
      <c r="J9" s="567"/>
      <c r="K9" s="567"/>
      <c r="L9" s="567"/>
      <c r="M9" s="567"/>
      <c r="N9" s="568"/>
    </row>
    <row r="10" spans="1:14" s="43" customFormat="1" ht="23.25" thickBot="1" x14ac:dyDescent="0.25">
      <c r="A10" s="233">
        <v>1</v>
      </c>
      <c r="B10" s="234" t="s">
        <v>685</v>
      </c>
      <c r="C10" s="234" t="s">
        <v>686</v>
      </c>
      <c r="D10" s="234" t="s">
        <v>687</v>
      </c>
      <c r="E10" s="234" t="s">
        <v>663</v>
      </c>
      <c r="F10" s="235">
        <v>646</v>
      </c>
      <c r="G10" s="236">
        <v>6</v>
      </c>
      <c r="H10" s="270">
        <v>162</v>
      </c>
      <c r="I10" s="234" t="s">
        <v>86</v>
      </c>
      <c r="J10" s="234" t="s">
        <v>1342</v>
      </c>
      <c r="K10" s="234" t="s">
        <v>1343</v>
      </c>
      <c r="L10" s="234" t="s">
        <v>690</v>
      </c>
      <c r="M10" s="237">
        <v>7877963000</v>
      </c>
      <c r="N10" s="238">
        <v>7877962270</v>
      </c>
    </row>
    <row r="11" spans="1:14" s="43" customFormat="1" ht="13.5" thickBot="1" x14ac:dyDescent="0.25">
      <c r="A11" s="248"/>
      <c r="B11" s="179"/>
      <c r="C11" s="179"/>
      <c r="D11" s="179"/>
      <c r="E11" s="179"/>
      <c r="F11" s="180"/>
      <c r="G11" s="178"/>
      <c r="H11" s="270">
        <f>H10</f>
        <v>162</v>
      </c>
      <c r="I11" s="179"/>
      <c r="J11" s="179"/>
      <c r="K11" s="179"/>
      <c r="L11" s="179"/>
      <c r="M11" s="181"/>
      <c r="N11" s="181"/>
    </row>
    <row r="12" spans="1:14" s="43" customFormat="1" ht="13.5" thickBot="1" x14ac:dyDescent="0.25">
      <c r="A12" s="275">
        <v>1</v>
      </c>
      <c r="B12" s="560" t="s">
        <v>1344</v>
      </c>
      <c r="C12" s="560"/>
      <c r="D12" s="560"/>
      <c r="E12" s="560"/>
      <c r="F12" s="560"/>
      <c r="G12" s="560"/>
      <c r="H12" s="560"/>
      <c r="I12" s="560"/>
      <c r="J12" s="560"/>
      <c r="K12" s="560"/>
      <c r="L12" s="560"/>
      <c r="M12" s="560"/>
      <c r="N12" s="561"/>
    </row>
    <row r="13" spans="1:14" s="43" customFormat="1" ht="45.75" thickBot="1" x14ac:dyDescent="0.25">
      <c r="A13" s="233">
        <v>1</v>
      </c>
      <c r="B13" s="234" t="s">
        <v>790</v>
      </c>
      <c r="C13" s="234" t="s">
        <v>791</v>
      </c>
      <c r="D13" s="234" t="s">
        <v>792</v>
      </c>
      <c r="E13" s="234" t="s">
        <v>783</v>
      </c>
      <c r="F13" s="235">
        <v>623</v>
      </c>
      <c r="G13" s="236">
        <v>2</v>
      </c>
      <c r="H13" s="275">
        <v>88</v>
      </c>
      <c r="I13" s="234" t="s">
        <v>29</v>
      </c>
      <c r="J13" s="234" t="s">
        <v>793</v>
      </c>
      <c r="K13" s="234" t="s">
        <v>94</v>
      </c>
      <c r="L13" s="234" t="s">
        <v>794</v>
      </c>
      <c r="M13" s="237">
        <v>7872545400</v>
      </c>
      <c r="N13" s="238">
        <v>7872545421</v>
      </c>
    </row>
    <row r="14" spans="1:14" ht="15.75" thickBot="1" x14ac:dyDescent="0.3">
      <c r="H14" s="275">
        <v>88</v>
      </c>
    </row>
    <row r="16" spans="1:14" x14ac:dyDescent="0.25">
      <c r="A16" s="534" t="s">
        <v>1345</v>
      </c>
      <c r="B16" s="562"/>
      <c r="C16" s="562"/>
      <c r="D16" s="562"/>
      <c r="E16" s="562"/>
      <c r="F16" s="562"/>
      <c r="G16" s="562"/>
      <c r="H16" s="225">
        <f>H11+H14+H8</f>
        <v>382</v>
      </c>
    </row>
    <row r="17" spans="1:8" x14ac:dyDescent="0.25">
      <c r="A17" s="534" t="s">
        <v>1346</v>
      </c>
      <c r="B17" s="534"/>
      <c r="C17" s="534"/>
      <c r="D17" s="534"/>
      <c r="E17" s="534"/>
      <c r="F17" s="534"/>
      <c r="G17" s="534"/>
      <c r="H17" s="279">
        <f>A9+A12+A6</f>
        <v>3</v>
      </c>
    </row>
  </sheetData>
  <mergeCells count="9">
    <mergeCell ref="B12:N12"/>
    <mergeCell ref="A16:G16"/>
    <mergeCell ref="A17:G17"/>
    <mergeCell ref="A1:C1"/>
    <mergeCell ref="A2:C2"/>
    <mergeCell ref="A3:C3"/>
    <mergeCell ref="B4:N4"/>
    <mergeCell ref="B6:N6"/>
    <mergeCell ref="B9:N9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9102E0-8DCD-4B82-816A-86CA692CFFA2}">
  <dimension ref="A1:N27"/>
  <sheetViews>
    <sheetView workbookViewId="0">
      <selection activeCell="P16" sqref="P16"/>
    </sheetView>
  </sheetViews>
  <sheetFormatPr defaultColWidth="8.7109375" defaultRowHeight="15" x14ac:dyDescent="0.25"/>
  <cols>
    <col min="1" max="1" width="2.7109375" style="303" customWidth="1"/>
    <col min="2" max="2" width="13.28515625" style="66" customWidth="1"/>
    <col min="3" max="4" width="8.7109375" style="66"/>
    <col min="5" max="5" width="10.42578125" style="66" customWidth="1"/>
    <col min="6" max="6" width="7" style="66" customWidth="1"/>
    <col min="7" max="7" width="7.140625" style="66" customWidth="1"/>
    <col min="8" max="8" width="8" style="66" customWidth="1"/>
    <col min="9" max="9" width="5.5703125" style="66" customWidth="1"/>
    <col min="10" max="10" width="7.28515625" style="66" customWidth="1"/>
    <col min="11" max="11" width="9.42578125" style="66" customWidth="1"/>
    <col min="12" max="12" width="8.7109375" style="66"/>
    <col min="13" max="13" width="13.140625" style="66" customWidth="1"/>
    <col min="14" max="14" width="13.5703125" style="66" customWidth="1"/>
    <col min="15" max="256" width="8.7109375" style="66"/>
    <col min="257" max="257" width="2.7109375" style="66" customWidth="1"/>
    <col min="258" max="258" width="13.28515625" style="66" customWidth="1"/>
    <col min="259" max="261" width="8.7109375" style="66"/>
    <col min="262" max="262" width="7" style="66" customWidth="1"/>
    <col min="263" max="263" width="7.140625" style="66" customWidth="1"/>
    <col min="264" max="264" width="6.7109375" style="66" customWidth="1"/>
    <col min="265" max="265" width="3.28515625" style="66" customWidth="1"/>
    <col min="266" max="267" width="7.28515625" style="66" customWidth="1"/>
    <col min="268" max="268" width="8.7109375" style="66"/>
    <col min="269" max="269" width="13.140625" style="66" customWidth="1"/>
    <col min="270" max="270" width="13.5703125" style="66" customWidth="1"/>
    <col min="271" max="512" width="8.7109375" style="66"/>
    <col min="513" max="513" width="2.7109375" style="66" customWidth="1"/>
    <col min="514" max="514" width="13.28515625" style="66" customWidth="1"/>
    <col min="515" max="517" width="8.7109375" style="66"/>
    <col min="518" max="518" width="7" style="66" customWidth="1"/>
    <col min="519" max="519" width="7.140625" style="66" customWidth="1"/>
    <col min="520" max="520" width="6.7109375" style="66" customWidth="1"/>
    <col min="521" max="521" width="3.28515625" style="66" customWidth="1"/>
    <col min="522" max="523" width="7.28515625" style="66" customWidth="1"/>
    <col min="524" max="524" width="8.7109375" style="66"/>
    <col min="525" max="525" width="13.140625" style="66" customWidth="1"/>
    <col min="526" max="526" width="13.5703125" style="66" customWidth="1"/>
    <col min="527" max="768" width="8.7109375" style="66"/>
    <col min="769" max="769" width="2.7109375" style="66" customWidth="1"/>
    <col min="770" max="770" width="13.28515625" style="66" customWidth="1"/>
    <col min="771" max="773" width="8.7109375" style="66"/>
    <col min="774" max="774" width="7" style="66" customWidth="1"/>
    <col min="775" max="775" width="7.140625" style="66" customWidth="1"/>
    <col min="776" max="776" width="6.7109375" style="66" customWidth="1"/>
    <col min="777" max="777" width="3.28515625" style="66" customWidth="1"/>
    <col min="778" max="779" width="7.28515625" style="66" customWidth="1"/>
    <col min="780" max="780" width="8.7109375" style="66"/>
    <col min="781" max="781" width="13.140625" style="66" customWidth="1"/>
    <col min="782" max="782" width="13.5703125" style="66" customWidth="1"/>
    <col min="783" max="1024" width="8.7109375" style="66"/>
    <col min="1025" max="1025" width="2.7109375" style="66" customWidth="1"/>
    <col min="1026" max="1026" width="13.28515625" style="66" customWidth="1"/>
    <col min="1027" max="1029" width="8.7109375" style="66"/>
    <col min="1030" max="1030" width="7" style="66" customWidth="1"/>
    <col min="1031" max="1031" width="7.140625" style="66" customWidth="1"/>
    <col min="1032" max="1032" width="6.7109375" style="66" customWidth="1"/>
    <col min="1033" max="1033" width="3.28515625" style="66" customWidth="1"/>
    <col min="1034" max="1035" width="7.28515625" style="66" customWidth="1"/>
    <col min="1036" max="1036" width="8.7109375" style="66"/>
    <col min="1037" max="1037" width="13.140625" style="66" customWidth="1"/>
    <col min="1038" max="1038" width="13.5703125" style="66" customWidth="1"/>
    <col min="1039" max="1280" width="8.7109375" style="66"/>
    <col min="1281" max="1281" width="2.7109375" style="66" customWidth="1"/>
    <col min="1282" max="1282" width="13.28515625" style="66" customWidth="1"/>
    <col min="1283" max="1285" width="8.7109375" style="66"/>
    <col min="1286" max="1286" width="7" style="66" customWidth="1"/>
    <col min="1287" max="1287" width="7.140625" style="66" customWidth="1"/>
    <col min="1288" max="1288" width="6.7109375" style="66" customWidth="1"/>
    <col min="1289" max="1289" width="3.28515625" style="66" customWidth="1"/>
    <col min="1290" max="1291" width="7.28515625" style="66" customWidth="1"/>
    <col min="1292" max="1292" width="8.7109375" style="66"/>
    <col min="1293" max="1293" width="13.140625" style="66" customWidth="1"/>
    <col min="1294" max="1294" width="13.5703125" style="66" customWidth="1"/>
    <col min="1295" max="1536" width="8.7109375" style="66"/>
    <col min="1537" max="1537" width="2.7109375" style="66" customWidth="1"/>
    <col min="1538" max="1538" width="13.28515625" style="66" customWidth="1"/>
    <col min="1539" max="1541" width="8.7109375" style="66"/>
    <col min="1542" max="1542" width="7" style="66" customWidth="1"/>
    <col min="1543" max="1543" width="7.140625" style="66" customWidth="1"/>
    <col min="1544" max="1544" width="6.7109375" style="66" customWidth="1"/>
    <col min="1545" max="1545" width="3.28515625" style="66" customWidth="1"/>
    <col min="1546" max="1547" width="7.28515625" style="66" customWidth="1"/>
    <col min="1548" max="1548" width="8.7109375" style="66"/>
    <col min="1549" max="1549" width="13.140625" style="66" customWidth="1"/>
    <col min="1550" max="1550" width="13.5703125" style="66" customWidth="1"/>
    <col min="1551" max="1792" width="8.7109375" style="66"/>
    <col min="1793" max="1793" width="2.7109375" style="66" customWidth="1"/>
    <col min="1794" max="1794" width="13.28515625" style="66" customWidth="1"/>
    <col min="1795" max="1797" width="8.7109375" style="66"/>
    <col min="1798" max="1798" width="7" style="66" customWidth="1"/>
    <col min="1799" max="1799" width="7.140625" style="66" customWidth="1"/>
    <col min="1800" max="1800" width="6.7109375" style="66" customWidth="1"/>
    <col min="1801" max="1801" width="3.28515625" style="66" customWidth="1"/>
    <col min="1802" max="1803" width="7.28515625" style="66" customWidth="1"/>
    <col min="1804" max="1804" width="8.7109375" style="66"/>
    <col min="1805" max="1805" width="13.140625" style="66" customWidth="1"/>
    <col min="1806" max="1806" width="13.5703125" style="66" customWidth="1"/>
    <col min="1807" max="2048" width="8.7109375" style="66"/>
    <col min="2049" max="2049" width="2.7109375" style="66" customWidth="1"/>
    <col min="2050" max="2050" width="13.28515625" style="66" customWidth="1"/>
    <col min="2051" max="2053" width="8.7109375" style="66"/>
    <col min="2054" max="2054" width="7" style="66" customWidth="1"/>
    <col min="2055" max="2055" width="7.140625" style="66" customWidth="1"/>
    <col min="2056" max="2056" width="6.7109375" style="66" customWidth="1"/>
    <col min="2057" max="2057" width="3.28515625" style="66" customWidth="1"/>
    <col min="2058" max="2059" width="7.28515625" style="66" customWidth="1"/>
    <col min="2060" max="2060" width="8.7109375" style="66"/>
    <col min="2061" max="2061" width="13.140625" style="66" customWidth="1"/>
    <col min="2062" max="2062" width="13.5703125" style="66" customWidth="1"/>
    <col min="2063" max="2304" width="8.7109375" style="66"/>
    <col min="2305" max="2305" width="2.7109375" style="66" customWidth="1"/>
    <col min="2306" max="2306" width="13.28515625" style="66" customWidth="1"/>
    <col min="2307" max="2309" width="8.7109375" style="66"/>
    <col min="2310" max="2310" width="7" style="66" customWidth="1"/>
    <col min="2311" max="2311" width="7.140625" style="66" customWidth="1"/>
    <col min="2312" max="2312" width="6.7109375" style="66" customWidth="1"/>
    <col min="2313" max="2313" width="3.28515625" style="66" customWidth="1"/>
    <col min="2314" max="2315" width="7.28515625" style="66" customWidth="1"/>
    <col min="2316" max="2316" width="8.7109375" style="66"/>
    <col min="2317" max="2317" width="13.140625" style="66" customWidth="1"/>
    <col min="2318" max="2318" width="13.5703125" style="66" customWidth="1"/>
    <col min="2319" max="2560" width="8.7109375" style="66"/>
    <col min="2561" max="2561" width="2.7109375" style="66" customWidth="1"/>
    <col min="2562" max="2562" width="13.28515625" style="66" customWidth="1"/>
    <col min="2563" max="2565" width="8.7109375" style="66"/>
    <col min="2566" max="2566" width="7" style="66" customWidth="1"/>
    <col min="2567" max="2567" width="7.140625" style="66" customWidth="1"/>
    <col min="2568" max="2568" width="6.7109375" style="66" customWidth="1"/>
    <col min="2569" max="2569" width="3.28515625" style="66" customWidth="1"/>
    <col min="2570" max="2571" width="7.28515625" style="66" customWidth="1"/>
    <col min="2572" max="2572" width="8.7109375" style="66"/>
    <col min="2573" max="2573" width="13.140625" style="66" customWidth="1"/>
    <col min="2574" max="2574" width="13.5703125" style="66" customWidth="1"/>
    <col min="2575" max="2816" width="8.7109375" style="66"/>
    <col min="2817" max="2817" width="2.7109375" style="66" customWidth="1"/>
    <col min="2818" max="2818" width="13.28515625" style="66" customWidth="1"/>
    <col min="2819" max="2821" width="8.7109375" style="66"/>
    <col min="2822" max="2822" width="7" style="66" customWidth="1"/>
    <col min="2823" max="2823" width="7.140625" style="66" customWidth="1"/>
    <col min="2824" max="2824" width="6.7109375" style="66" customWidth="1"/>
    <col min="2825" max="2825" width="3.28515625" style="66" customWidth="1"/>
    <col min="2826" max="2827" width="7.28515625" style="66" customWidth="1"/>
    <col min="2828" max="2828" width="8.7109375" style="66"/>
    <col min="2829" max="2829" width="13.140625" style="66" customWidth="1"/>
    <col min="2830" max="2830" width="13.5703125" style="66" customWidth="1"/>
    <col min="2831" max="3072" width="8.7109375" style="66"/>
    <col min="3073" max="3073" width="2.7109375" style="66" customWidth="1"/>
    <col min="3074" max="3074" width="13.28515625" style="66" customWidth="1"/>
    <col min="3075" max="3077" width="8.7109375" style="66"/>
    <col min="3078" max="3078" width="7" style="66" customWidth="1"/>
    <col min="3079" max="3079" width="7.140625" style="66" customWidth="1"/>
    <col min="3080" max="3080" width="6.7109375" style="66" customWidth="1"/>
    <col min="3081" max="3081" width="3.28515625" style="66" customWidth="1"/>
    <col min="3082" max="3083" width="7.28515625" style="66" customWidth="1"/>
    <col min="3084" max="3084" width="8.7109375" style="66"/>
    <col min="3085" max="3085" width="13.140625" style="66" customWidth="1"/>
    <col min="3086" max="3086" width="13.5703125" style="66" customWidth="1"/>
    <col min="3087" max="3328" width="8.7109375" style="66"/>
    <col min="3329" max="3329" width="2.7109375" style="66" customWidth="1"/>
    <col min="3330" max="3330" width="13.28515625" style="66" customWidth="1"/>
    <col min="3331" max="3333" width="8.7109375" style="66"/>
    <col min="3334" max="3334" width="7" style="66" customWidth="1"/>
    <col min="3335" max="3335" width="7.140625" style="66" customWidth="1"/>
    <col min="3336" max="3336" width="6.7109375" style="66" customWidth="1"/>
    <col min="3337" max="3337" width="3.28515625" style="66" customWidth="1"/>
    <col min="3338" max="3339" width="7.28515625" style="66" customWidth="1"/>
    <col min="3340" max="3340" width="8.7109375" style="66"/>
    <col min="3341" max="3341" width="13.140625" style="66" customWidth="1"/>
    <col min="3342" max="3342" width="13.5703125" style="66" customWidth="1"/>
    <col min="3343" max="3584" width="8.7109375" style="66"/>
    <col min="3585" max="3585" width="2.7109375" style="66" customWidth="1"/>
    <col min="3586" max="3586" width="13.28515625" style="66" customWidth="1"/>
    <col min="3587" max="3589" width="8.7109375" style="66"/>
    <col min="3590" max="3590" width="7" style="66" customWidth="1"/>
    <col min="3591" max="3591" width="7.140625" style="66" customWidth="1"/>
    <col min="3592" max="3592" width="6.7109375" style="66" customWidth="1"/>
    <col min="3593" max="3593" width="3.28515625" style="66" customWidth="1"/>
    <col min="3594" max="3595" width="7.28515625" style="66" customWidth="1"/>
    <col min="3596" max="3596" width="8.7109375" style="66"/>
    <col min="3597" max="3597" width="13.140625" style="66" customWidth="1"/>
    <col min="3598" max="3598" width="13.5703125" style="66" customWidth="1"/>
    <col min="3599" max="3840" width="8.7109375" style="66"/>
    <col min="3841" max="3841" width="2.7109375" style="66" customWidth="1"/>
    <col min="3842" max="3842" width="13.28515625" style="66" customWidth="1"/>
    <col min="3843" max="3845" width="8.7109375" style="66"/>
    <col min="3846" max="3846" width="7" style="66" customWidth="1"/>
    <col min="3847" max="3847" width="7.140625" style="66" customWidth="1"/>
    <col min="3848" max="3848" width="6.7109375" style="66" customWidth="1"/>
    <col min="3849" max="3849" width="3.28515625" style="66" customWidth="1"/>
    <col min="3850" max="3851" width="7.28515625" style="66" customWidth="1"/>
    <col min="3852" max="3852" width="8.7109375" style="66"/>
    <col min="3853" max="3853" width="13.140625" style="66" customWidth="1"/>
    <col min="3854" max="3854" width="13.5703125" style="66" customWidth="1"/>
    <col min="3855" max="4096" width="8.7109375" style="66"/>
    <col min="4097" max="4097" width="2.7109375" style="66" customWidth="1"/>
    <col min="4098" max="4098" width="13.28515625" style="66" customWidth="1"/>
    <col min="4099" max="4101" width="8.7109375" style="66"/>
    <col min="4102" max="4102" width="7" style="66" customWidth="1"/>
    <col min="4103" max="4103" width="7.140625" style="66" customWidth="1"/>
    <col min="4104" max="4104" width="6.7109375" style="66" customWidth="1"/>
    <col min="4105" max="4105" width="3.28515625" style="66" customWidth="1"/>
    <col min="4106" max="4107" width="7.28515625" style="66" customWidth="1"/>
    <col min="4108" max="4108" width="8.7109375" style="66"/>
    <col min="4109" max="4109" width="13.140625" style="66" customWidth="1"/>
    <col min="4110" max="4110" width="13.5703125" style="66" customWidth="1"/>
    <col min="4111" max="4352" width="8.7109375" style="66"/>
    <col min="4353" max="4353" width="2.7109375" style="66" customWidth="1"/>
    <col min="4354" max="4354" width="13.28515625" style="66" customWidth="1"/>
    <col min="4355" max="4357" width="8.7109375" style="66"/>
    <col min="4358" max="4358" width="7" style="66" customWidth="1"/>
    <col min="4359" max="4359" width="7.140625" style="66" customWidth="1"/>
    <col min="4360" max="4360" width="6.7109375" style="66" customWidth="1"/>
    <col min="4361" max="4361" width="3.28515625" style="66" customWidth="1"/>
    <col min="4362" max="4363" width="7.28515625" style="66" customWidth="1"/>
    <col min="4364" max="4364" width="8.7109375" style="66"/>
    <col min="4365" max="4365" width="13.140625" style="66" customWidth="1"/>
    <col min="4366" max="4366" width="13.5703125" style="66" customWidth="1"/>
    <col min="4367" max="4608" width="8.7109375" style="66"/>
    <col min="4609" max="4609" width="2.7109375" style="66" customWidth="1"/>
    <col min="4610" max="4610" width="13.28515625" style="66" customWidth="1"/>
    <col min="4611" max="4613" width="8.7109375" style="66"/>
    <col min="4614" max="4614" width="7" style="66" customWidth="1"/>
    <col min="4615" max="4615" width="7.140625" style="66" customWidth="1"/>
    <col min="4616" max="4616" width="6.7109375" style="66" customWidth="1"/>
    <col min="4617" max="4617" width="3.28515625" style="66" customWidth="1"/>
    <col min="4618" max="4619" width="7.28515625" style="66" customWidth="1"/>
    <col min="4620" max="4620" width="8.7109375" style="66"/>
    <col min="4621" max="4621" width="13.140625" style="66" customWidth="1"/>
    <col min="4622" max="4622" width="13.5703125" style="66" customWidth="1"/>
    <col min="4623" max="4864" width="8.7109375" style="66"/>
    <col min="4865" max="4865" width="2.7109375" style="66" customWidth="1"/>
    <col min="4866" max="4866" width="13.28515625" style="66" customWidth="1"/>
    <col min="4867" max="4869" width="8.7109375" style="66"/>
    <col min="4870" max="4870" width="7" style="66" customWidth="1"/>
    <col min="4871" max="4871" width="7.140625" style="66" customWidth="1"/>
    <col min="4872" max="4872" width="6.7109375" style="66" customWidth="1"/>
    <col min="4873" max="4873" width="3.28515625" style="66" customWidth="1"/>
    <col min="4874" max="4875" width="7.28515625" style="66" customWidth="1"/>
    <col min="4876" max="4876" width="8.7109375" style="66"/>
    <col min="4877" max="4877" width="13.140625" style="66" customWidth="1"/>
    <col min="4878" max="4878" width="13.5703125" style="66" customWidth="1"/>
    <col min="4879" max="5120" width="8.7109375" style="66"/>
    <col min="5121" max="5121" width="2.7109375" style="66" customWidth="1"/>
    <col min="5122" max="5122" width="13.28515625" style="66" customWidth="1"/>
    <col min="5123" max="5125" width="8.7109375" style="66"/>
    <col min="5126" max="5126" width="7" style="66" customWidth="1"/>
    <col min="5127" max="5127" width="7.140625" style="66" customWidth="1"/>
    <col min="5128" max="5128" width="6.7109375" style="66" customWidth="1"/>
    <col min="5129" max="5129" width="3.28515625" style="66" customWidth="1"/>
    <col min="5130" max="5131" width="7.28515625" style="66" customWidth="1"/>
    <col min="5132" max="5132" width="8.7109375" style="66"/>
    <col min="5133" max="5133" width="13.140625" style="66" customWidth="1"/>
    <col min="5134" max="5134" width="13.5703125" style="66" customWidth="1"/>
    <col min="5135" max="5376" width="8.7109375" style="66"/>
    <col min="5377" max="5377" width="2.7109375" style="66" customWidth="1"/>
    <col min="5378" max="5378" width="13.28515625" style="66" customWidth="1"/>
    <col min="5379" max="5381" width="8.7109375" style="66"/>
    <col min="5382" max="5382" width="7" style="66" customWidth="1"/>
    <col min="5383" max="5383" width="7.140625" style="66" customWidth="1"/>
    <col min="5384" max="5384" width="6.7109375" style="66" customWidth="1"/>
    <col min="5385" max="5385" width="3.28515625" style="66" customWidth="1"/>
    <col min="5386" max="5387" width="7.28515625" style="66" customWidth="1"/>
    <col min="5388" max="5388" width="8.7109375" style="66"/>
    <col min="5389" max="5389" width="13.140625" style="66" customWidth="1"/>
    <col min="5390" max="5390" width="13.5703125" style="66" customWidth="1"/>
    <col min="5391" max="5632" width="8.7109375" style="66"/>
    <col min="5633" max="5633" width="2.7109375" style="66" customWidth="1"/>
    <col min="5634" max="5634" width="13.28515625" style="66" customWidth="1"/>
    <col min="5635" max="5637" width="8.7109375" style="66"/>
    <col min="5638" max="5638" width="7" style="66" customWidth="1"/>
    <col min="5639" max="5639" width="7.140625" style="66" customWidth="1"/>
    <col min="5640" max="5640" width="6.7109375" style="66" customWidth="1"/>
    <col min="5641" max="5641" width="3.28515625" style="66" customWidth="1"/>
    <col min="5642" max="5643" width="7.28515625" style="66" customWidth="1"/>
    <col min="5644" max="5644" width="8.7109375" style="66"/>
    <col min="5645" max="5645" width="13.140625" style="66" customWidth="1"/>
    <col min="5646" max="5646" width="13.5703125" style="66" customWidth="1"/>
    <col min="5647" max="5888" width="8.7109375" style="66"/>
    <col min="5889" max="5889" width="2.7109375" style="66" customWidth="1"/>
    <col min="5890" max="5890" width="13.28515625" style="66" customWidth="1"/>
    <col min="5891" max="5893" width="8.7109375" style="66"/>
    <col min="5894" max="5894" width="7" style="66" customWidth="1"/>
    <col min="5895" max="5895" width="7.140625" style="66" customWidth="1"/>
    <col min="5896" max="5896" width="6.7109375" style="66" customWidth="1"/>
    <col min="5897" max="5897" width="3.28515625" style="66" customWidth="1"/>
    <col min="5898" max="5899" width="7.28515625" style="66" customWidth="1"/>
    <col min="5900" max="5900" width="8.7109375" style="66"/>
    <col min="5901" max="5901" width="13.140625" style="66" customWidth="1"/>
    <col min="5902" max="5902" width="13.5703125" style="66" customWidth="1"/>
    <col min="5903" max="6144" width="8.7109375" style="66"/>
    <col min="6145" max="6145" width="2.7109375" style="66" customWidth="1"/>
    <col min="6146" max="6146" width="13.28515625" style="66" customWidth="1"/>
    <col min="6147" max="6149" width="8.7109375" style="66"/>
    <col min="6150" max="6150" width="7" style="66" customWidth="1"/>
    <col min="6151" max="6151" width="7.140625" style="66" customWidth="1"/>
    <col min="6152" max="6152" width="6.7109375" style="66" customWidth="1"/>
    <col min="6153" max="6153" width="3.28515625" style="66" customWidth="1"/>
    <col min="6154" max="6155" width="7.28515625" style="66" customWidth="1"/>
    <col min="6156" max="6156" width="8.7109375" style="66"/>
    <col min="6157" max="6157" width="13.140625" style="66" customWidth="1"/>
    <col min="6158" max="6158" width="13.5703125" style="66" customWidth="1"/>
    <col min="6159" max="6400" width="8.7109375" style="66"/>
    <col min="6401" max="6401" width="2.7109375" style="66" customWidth="1"/>
    <col min="6402" max="6402" width="13.28515625" style="66" customWidth="1"/>
    <col min="6403" max="6405" width="8.7109375" style="66"/>
    <col min="6406" max="6406" width="7" style="66" customWidth="1"/>
    <col min="6407" max="6407" width="7.140625" style="66" customWidth="1"/>
    <col min="6408" max="6408" width="6.7109375" style="66" customWidth="1"/>
    <col min="6409" max="6409" width="3.28515625" style="66" customWidth="1"/>
    <col min="6410" max="6411" width="7.28515625" style="66" customWidth="1"/>
    <col min="6412" max="6412" width="8.7109375" style="66"/>
    <col min="6413" max="6413" width="13.140625" style="66" customWidth="1"/>
    <col min="6414" max="6414" width="13.5703125" style="66" customWidth="1"/>
    <col min="6415" max="6656" width="8.7109375" style="66"/>
    <col min="6657" max="6657" width="2.7109375" style="66" customWidth="1"/>
    <col min="6658" max="6658" width="13.28515625" style="66" customWidth="1"/>
    <col min="6659" max="6661" width="8.7109375" style="66"/>
    <col min="6662" max="6662" width="7" style="66" customWidth="1"/>
    <col min="6663" max="6663" width="7.140625" style="66" customWidth="1"/>
    <col min="6664" max="6664" width="6.7109375" style="66" customWidth="1"/>
    <col min="6665" max="6665" width="3.28515625" style="66" customWidth="1"/>
    <col min="6666" max="6667" width="7.28515625" style="66" customWidth="1"/>
    <col min="6668" max="6668" width="8.7109375" style="66"/>
    <col min="6669" max="6669" width="13.140625" style="66" customWidth="1"/>
    <col min="6670" max="6670" width="13.5703125" style="66" customWidth="1"/>
    <col min="6671" max="6912" width="8.7109375" style="66"/>
    <col min="6913" max="6913" width="2.7109375" style="66" customWidth="1"/>
    <col min="6914" max="6914" width="13.28515625" style="66" customWidth="1"/>
    <col min="6915" max="6917" width="8.7109375" style="66"/>
    <col min="6918" max="6918" width="7" style="66" customWidth="1"/>
    <col min="6919" max="6919" width="7.140625" style="66" customWidth="1"/>
    <col min="6920" max="6920" width="6.7109375" style="66" customWidth="1"/>
    <col min="6921" max="6921" width="3.28515625" style="66" customWidth="1"/>
    <col min="6922" max="6923" width="7.28515625" style="66" customWidth="1"/>
    <col min="6924" max="6924" width="8.7109375" style="66"/>
    <col min="6925" max="6925" width="13.140625" style="66" customWidth="1"/>
    <col min="6926" max="6926" width="13.5703125" style="66" customWidth="1"/>
    <col min="6927" max="7168" width="8.7109375" style="66"/>
    <col min="7169" max="7169" width="2.7109375" style="66" customWidth="1"/>
    <col min="7170" max="7170" width="13.28515625" style="66" customWidth="1"/>
    <col min="7171" max="7173" width="8.7109375" style="66"/>
    <col min="7174" max="7174" width="7" style="66" customWidth="1"/>
    <col min="7175" max="7175" width="7.140625" style="66" customWidth="1"/>
    <col min="7176" max="7176" width="6.7109375" style="66" customWidth="1"/>
    <col min="7177" max="7177" width="3.28515625" style="66" customWidth="1"/>
    <col min="7178" max="7179" width="7.28515625" style="66" customWidth="1"/>
    <col min="7180" max="7180" width="8.7109375" style="66"/>
    <col min="7181" max="7181" width="13.140625" style="66" customWidth="1"/>
    <col min="7182" max="7182" width="13.5703125" style="66" customWidth="1"/>
    <col min="7183" max="7424" width="8.7109375" style="66"/>
    <col min="7425" max="7425" width="2.7109375" style="66" customWidth="1"/>
    <col min="7426" max="7426" width="13.28515625" style="66" customWidth="1"/>
    <col min="7427" max="7429" width="8.7109375" style="66"/>
    <col min="7430" max="7430" width="7" style="66" customWidth="1"/>
    <col min="7431" max="7431" width="7.140625" style="66" customWidth="1"/>
    <col min="7432" max="7432" width="6.7109375" style="66" customWidth="1"/>
    <col min="7433" max="7433" width="3.28515625" style="66" customWidth="1"/>
    <col min="7434" max="7435" width="7.28515625" style="66" customWidth="1"/>
    <col min="7436" max="7436" width="8.7109375" style="66"/>
    <col min="7437" max="7437" width="13.140625" style="66" customWidth="1"/>
    <col min="7438" max="7438" width="13.5703125" style="66" customWidth="1"/>
    <col min="7439" max="7680" width="8.7109375" style="66"/>
    <col min="7681" max="7681" width="2.7109375" style="66" customWidth="1"/>
    <col min="7682" max="7682" width="13.28515625" style="66" customWidth="1"/>
    <col min="7683" max="7685" width="8.7109375" style="66"/>
    <col min="7686" max="7686" width="7" style="66" customWidth="1"/>
    <col min="7687" max="7687" width="7.140625" style="66" customWidth="1"/>
    <col min="7688" max="7688" width="6.7109375" style="66" customWidth="1"/>
    <col min="7689" max="7689" width="3.28515625" style="66" customWidth="1"/>
    <col min="7690" max="7691" width="7.28515625" style="66" customWidth="1"/>
    <col min="7692" max="7692" width="8.7109375" style="66"/>
    <col min="7693" max="7693" width="13.140625" style="66" customWidth="1"/>
    <col min="7694" max="7694" width="13.5703125" style="66" customWidth="1"/>
    <col min="7695" max="7936" width="8.7109375" style="66"/>
    <col min="7937" max="7937" width="2.7109375" style="66" customWidth="1"/>
    <col min="7938" max="7938" width="13.28515625" style="66" customWidth="1"/>
    <col min="7939" max="7941" width="8.7109375" style="66"/>
    <col min="7942" max="7942" width="7" style="66" customWidth="1"/>
    <col min="7943" max="7943" width="7.140625" style="66" customWidth="1"/>
    <col min="7944" max="7944" width="6.7109375" style="66" customWidth="1"/>
    <col min="7945" max="7945" width="3.28515625" style="66" customWidth="1"/>
    <col min="7946" max="7947" width="7.28515625" style="66" customWidth="1"/>
    <col min="7948" max="7948" width="8.7109375" style="66"/>
    <col min="7949" max="7949" width="13.140625" style="66" customWidth="1"/>
    <col min="7950" max="7950" width="13.5703125" style="66" customWidth="1"/>
    <col min="7951" max="8192" width="8.7109375" style="66"/>
    <col min="8193" max="8193" width="2.7109375" style="66" customWidth="1"/>
    <col min="8194" max="8194" width="13.28515625" style="66" customWidth="1"/>
    <col min="8195" max="8197" width="8.7109375" style="66"/>
    <col min="8198" max="8198" width="7" style="66" customWidth="1"/>
    <col min="8199" max="8199" width="7.140625" style="66" customWidth="1"/>
    <col min="8200" max="8200" width="6.7109375" style="66" customWidth="1"/>
    <col min="8201" max="8201" width="3.28515625" style="66" customWidth="1"/>
    <col min="8202" max="8203" width="7.28515625" style="66" customWidth="1"/>
    <col min="8204" max="8204" width="8.7109375" style="66"/>
    <col min="8205" max="8205" width="13.140625" style="66" customWidth="1"/>
    <col min="8206" max="8206" width="13.5703125" style="66" customWidth="1"/>
    <col min="8207" max="8448" width="8.7109375" style="66"/>
    <col min="8449" max="8449" width="2.7109375" style="66" customWidth="1"/>
    <col min="8450" max="8450" width="13.28515625" style="66" customWidth="1"/>
    <col min="8451" max="8453" width="8.7109375" style="66"/>
    <col min="8454" max="8454" width="7" style="66" customWidth="1"/>
    <col min="8455" max="8455" width="7.140625" style="66" customWidth="1"/>
    <col min="8456" max="8456" width="6.7109375" style="66" customWidth="1"/>
    <col min="8457" max="8457" width="3.28515625" style="66" customWidth="1"/>
    <col min="8458" max="8459" width="7.28515625" style="66" customWidth="1"/>
    <col min="8460" max="8460" width="8.7109375" style="66"/>
    <col min="8461" max="8461" width="13.140625" style="66" customWidth="1"/>
    <col min="8462" max="8462" width="13.5703125" style="66" customWidth="1"/>
    <col min="8463" max="8704" width="8.7109375" style="66"/>
    <col min="8705" max="8705" width="2.7109375" style="66" customWidth="1"/>
    <col min="8706" max="8706" width="13.28515625" style="66" customWidth="1"/>
    <col min="8707" max="8709" width="8.7109375" style="66"/>
    <col min="8710" max="8710" width="7" style="66" customWidth="1"/>
    <col min="8711" max="8711" width="7.140625" style="66" customWidth="1"/>
    <col min="8712" max="8712" width="6.7109375" style="66" customWidth="1"/>
    <col min="8713" max="8713" width="3.28515625" style="66" customWidth="1"/>
    <col min="8714" max="8715" width="7.28515625" style="66" customWidth="1"/>
    <col min="8716" max="8716" width="8.7109375" style="66"/>
    <col min="8717" max="8717" width="13.140625" style="66" customWidth="1"/>
    <col min="8718" max="8718" width="13.5703125" style="66" customWidth="1"/>
    <col min="8719" max="8960" width="8.7109375" style="66"/>
    <col min="8961" max="8961" width="2.7109375" style="66" customWidth="1"/>
    <col min="8962" max="8962" width="13.28515625" style="66" customWidth="1"/>
    <col min="8963" max="8965" width="8.7109375" style="66"/>
    <col min="8966" max="8966" width="7" style="66" customWidth="1"/>
    <col min="8967" max="8967" width="7.140625" style="66" customWidth="1"/>
    <col min="8968" max="8968" width="6.7109375" style="66" customWidth="1"/>
    <col min="8969" max="8969" width="3.28515625" style="66" customWidth="1"/>
    <col min="8970" max="8971" width="7.28515625" style="66" customWidth="1"/>
    <col min="8972" max="8972" width="8.7109375" style="66"/>
    <col min="8973" max="8973" width="13.140625" style="66" customWidth="1"/>
    <col min="8974" max="8974" width="13.5703125" style="66" customWidth="1"/>
    <col min="8975" max="9216" width="8.7109375" style="66"/>
    <col min="9217" max="9217" width="2.7109375" style="66" customWidth="1"/>
    <col min="9218" max="9218" width="13.28515625" style="66" customWidth="1"/>
    <col min="9219" max="9221" width="8.7109375" style="66"/>
    <col min="9222" max="9222" width="7" style="66" customWidth="1"/>
    <col min="9223" max="9223" width="7.140625" style="66" customWidth="1"/>
    <col min="9224" max="9224" width="6.7109375" style="66" customWidth="1"/>
    <col min="9225" max="9225" width="3.28515625" style="66" customWidth="1"/>
    <col min="9226" max="9227" width="7.28515625" style="66" customWidth="1"/>
    <col min="9228" max="9228" width="8.7109375" style="66"/>
    <col min="9229" max="9229" width="13.140625" style="66" customWidth="1"/>
    <col min="9230" max="9230" width="13.5703125" style="66" customWidth="1"/>
    <col min="9231" max="9472" width="8.7109375" style="66"/>
    <col min="9473" max="9473" width="2.7109375" style="66" customWidth="1"/>
    <col min="9474" max="9474" width="13.28515625" style="66" customWidth="1"/>
    <col min="9475" max="9477" width="8.7109375" style="66"/>
    <col min="9478" max="9478" width="7" style="66" customWidth="1"/>
    <col min="9479" max="9479" width="7.140625" style="66" customWidth="1"/>
    <col min="9480" max="9480" width="6.7109375" style="66" customWidth="1"/>
    <col min="9481" max="9481" width="3.28515625" style="66" customWidth="1"/>
    <col min="9482" max="9483" width="7.28515625" style="66" customWidth="1"/>
    <col min="9484" max="9484" width="8.7109375" style="66"/>
    <col min="9485" max="9485" width="13.140625" style="66" customWidth="1"/>
    <col min="9486" max="9486" width="13.5703125" style="66" customWidth="1"/>
    <col min="9487" max="9728" width="8.7109375" style="66"/>
    <col min="9729" max="9729" width="2.7109375" style="66" customWidth="1"/>
    <col min="9730" max="9730" width="13.28515625" style="66" customWidth="1"/>
    <col min="9731" max="9733" width="8.7109375" style="66"/>
    <col min="9734" max="9734" width="7" style="66" customWidth="1"/>
    <col min="9735" max="9735" width="7.140625" style="66" customWidth="1"/>
    <col min="9736" max="9736" width="6.7109375" style="66" customWidth="1"/>
    <col min="9737" max="9737" width="3.28515625" style="66" customWidth="1"/>
    <col min="9738" max="9739" width="7.28515625" style="66" customWidth="1"/>
    <col min="9740" max="9740" width="8.7109375" style="66"/>
    <col min="9741" max="9741" width="13.140625" style="66" customWidth="1"/>
    <col min="9742" max="9742" width="13.5703125" style="66" customWidth="1"/>
    <col min="9743" max="9984" width="8.7109375" style="66"/>
    <col min="9985" max="9985" width="2.7109375" style="66" customWidth="1"/>
    <col min="9986" max="9986" width="13.28515625" style="66" customWidth="1"/>
    <col min="9987" max="9989" width="8.7109375" style="66"/>
    <col min="9990" max="9990" width="7" style="66" customWidth="1"/>
    <col min="9991" max="9991" width="7.140625" style="66" customWidth="1"/>
    <col min="9992" max="9992" width="6.7109375" style="66" customWidth="1"/>
    <col min="9993" max="9993" width="3.28515625" style="66" customWidth="1"/>
    <col min="9994" max="9995" width="7.28515625" style="66" customWidth="1"/>
    <col min="9996" max="9996" width="8.7109375" style="66"/>
    <col min="9997" max="9997" width="13.140625" style="66" customWidth="1"/>
    <col min="9998" max="9998" width="13.5703125" style="66" customWidth="1"/>
    <col min="9999" max="10240" width="8.7109375" style="66"/>
    <col min="10241" max="10241" width="2.7109375" style="66" customWidth="1"/>
    <col min="10242" max="10242" width="13.28515625" style="66" customWidth="1"/>
    <col min="10243" max="10245" width="8.7109375" style="66"/>
    <col min="10246" max="10246" width="7" style="66" customWidth="1"/>
    <col min="10247" max="10247" width="7.140625" style="66" customWidth="1"/>
    <col min="10248" max="10248" width="6.7109375" style="66" customWidth="1"/>
    <col min="10249" max="10249" width="3.28515625" style="66" customWidth="1"/>
    <col min="10250" max="10251" width="7.28515625" style="66" customWidth="1"/>
    <col min="10252" max="10252" width="8.7109375" style="66"/>
    <col min="10253" max="10253" width="13.140625" style="66" customWidth="1"/>
    <col min="10254" max="10254" width="13.5703125" style="66" customWidth="1"/>
    <col min="10255" max="10496" width="8.7109375" style="66"/>
    <col min="10497" max="10497" width="2.7109375" style="66" customWidth="1"/>
    <col min="10498" max="10498" width="13.28515625" style="66" customWidth="1"/>
    <col min="10499" max="10501" width="8.7109375" style="66"/>
    <col min="10502" max="10502" width="7" style="66" customWidth="1"/>
    <col min="10503" max="10503" width="7.140625" style="66" customWidth="1"/>
    <col min="10504" max="10504" width="6.7109375" style="66" customWidth="1"/>
    <col min="10505" max="10505" width="3.28515625" style="66" customWidth="1"/>
    <col min="10506" max="10507" width="7.28515625" style="66" customWidth="1"/>
    <col min="10508" max="10508" width="8.7109375" style="66"/>
    <col min="10509" max="10509" width="13.140625" style="66" customWidth="1"/>
    <col min="10510" max="10510" width="13.5703125" style="66" customWidth="1"/>
    <col min="10511" max="10752" width="8.7109375" style="66"/>
    <col min="10753" max="10753" width="2.7109375" style="66" customWidth="1"/>
    <col min="10754" max="10754" width="13.28515625" style="66" customWidth="1"/>
    <col min="10755" max="10757" width="8.7109375" style="66"/>
    <col min="10758" max="10758" width="7" style="66" customWidth="1"/>
    <col min="10759" max="10759" width="7.140625" style="66" customWidth="1"/>
    <col min="10760" max="10760" width="6.7109375" style="66" customWidth="1"/>
    <col min="10761" max="10761" width="3.28515625" style="66" customWidth="1"/>
    <col min="10762" max="10763" width="7.28515625" style="66" customWidth="1"/>
    <col min="10764" max="10764" width="8.7109375" style="66"/>
    <col min="10765" max="10765" width="13.140625" style="66" customWidth="1"/>
    <col min="10766" max="10766" width="13.5703125" style="66" customWidth="1"/>
    <col min="10767" max="11008" width="8.7109375" style="66"/>
    <col min="11009" max="11009" width="2.7109375" style="66" customWidth="1"/>
    <col min="11010" max="11010" width="13.28515625" style="66" customWidth="1"/>
    <col min="11011" max="11013" width="8.7109375" style="66"/>
    <col min="11014" max="11014" width="7" style="66" customWidth="1"/>
    <col min="11015" max="11015" width="7.140625" style="66" customWidth="1"/>
    <col min="11016" max="11016" width="6.7109375" style="66" customWidth="1"/>
    <col min="11017" max="11017" width="3.28515625" style="66" customWidth="1"/>
    <col min="11018" max="11019" width="7.28515625" style="66" customWidth="1"/>
    <col min="11020" max="11020" width="8.7109375" style="66"/>
    <col min="11021" max="11021" width="13.140625" style="66" customWidth="1"/>
    <col min="11022" max="11022" width="13.5703125" style="66" customWidth="1"/>
    <col min="11023" max="11264" width="8.7109375" style="66"/>
    <col min="11265" max="11265" width="2.7109375" style="66" customWidth="1"/>
    <col min="11266" max="11266" width="13.28515625" style="66" customWidth="1"/>
    <col min="11267" max="11269" width="8.7109375" style="66"/>
    <col min="11270" max="11270" width="7" style="66" customWidth="1"/>
    <col min="11271" max="11271" width="7.140625" style="66" customWidth="1"/>
    <col min="11272" max="11272" width="6.7109375" style="66" customWidth="1"/>
    <col min="11273" max="11273" width="3.28515625" style="66" customWidth="1"/>
    <col min="11274" max="11275" width="7.28515625" style="66" customWidth="1"/>
    <col min="11276" max="11276" width="8.7109375" style="66"/>
    <col min="11277" max="11277" width="13.140625" style="66" customWidth="1"/>
    <col min="11278" max="11278" width="13.5703125" style="66" customWidth="1"/>
    <col min="11279" max="11520" width="8.7109375" style="66"/>
    <col min="11521" max="11521" width="2.7109375" style="66" customWidth="1"/>
    <col min="11522" max="11522" width="13.28515625" style="66" customWidth="1"/>
    <col min="11523" max="11525" width="8.7109375" style="66"/>
    <col min="11526" max="11526" width="7" style="66" customWidth="1"/>
    <col min="11527" max="11527" width="7.140625" style="66" customWidth="1"/>
    <col min="11528" max="11528" width="6.7109375" style="66" customWidth="1"/>
    <col min="11529" max="11529" width="3.28515625" style="66" customWidth="1"/>
    <col min="11530" max="11531" width="7.28515625" style="66" customWidth="1"/>
    <col min="11532" max="11532" width="8.7109375" style="66"/>
    <col min="11533" max="11533" width="13.140625" style="66" customWidth="1"/>
    <col min="11534" max="11534" width="13.5703125" style="66" customWidth="1"/>
    <col min="11535" max="11776" width="8.7109375" style="66"/>
    <col min="11777" max="11777" width="2.7109375" style="66" customWidth="1"/>
    <col min="11778" max="11778" width="13.28515625" style="66" customWidth="1"/>
    <col min="11779" max="11781" width="8.7109375" style="66"/>
    <col min="11782" max="11782" width="7" style="66" customWidth="1"/>
    <col min="11783" max="11783" width="7.140625" style="66" customWidth="1"/>
    <col min="11784" max="11784" width="6.7109375" style="66" customWidth="1"/>
    <col min="11785" max="11785" width="3.28515625" style="66" customWidth="1"/>
    <col min="11786" max="11787" width="7.28515625" style="66" customWidth="1"/>
    <col min="11788" max="11788" width="8.7109375" style="66"/>
    <col min="11789" max="11789" width="13.140625" style="66" customWidth="1"/>
    <col min="11790" max="11790" width="13.5703125" style="66" customWidth="1"/>
    <col min="11791" max="12032" width="8.7109375" style="66"/>
    <col min="12033" max="12033" width="2.7109375" style="66" customWidth="1"/>
    <col min="12034" max="12034" width="13.28515625" style="66" customWidth="1"/>
    <col min="12035" max="12037" width="8.7109375" style="66"/>
    <col min="12038" max="12038" width="7" style="66" customWidth="1"/>
    <col min="12039" max="12039" width="7.140625" style="66" customWidth="1"/>
    <col min="12040" max="12040" width="6.7109375" style="66" customWidth="1"/>
    <col min="12041" max="12041" width="3.28515625" style="66" customWidth="1"/>
    <col min="12042" max="12043" width="7.28515625" style="66" customWidth="1"/>
    <col min="12044" max="12044" width="8.7109375" style="66"/>
    <col min="12045" max="12045" width="13.140625" style="66" customWidth="1"/>
    <col min="12046" max="12046" width="13.5703125" style="66" customWidth="1"/>
    <col min="12047" max="12288" width="8.7109375" style="66"/>
    <col min="12289" max="12289" width="2.7109375" style="66" customWidth="1"/>
    <col min="12290" max="12290" width="13.28515625" style="66" customWidth="1"/>
    <col min="12291" max="12293" width="8.7109375" style="66"/>
    <col min="12294" max="12294" width="7" style="66" customWidth="1"/>
    <col min="12295" max="12295" width="7.140625" style="66" customWidth="1"/>
    <col min="12296" max="12296" width="6.7109375" style="66" customWidth="1"/>
    <col min="12297" max="12297" width="3.28515625" style="66" customWidth="1"/>
    <col min="12298" max="12299" width="7.28515625" style="66" customWidth="1"/>
    <col min="12300" max="12300" width="8.7109375" style="66"/>
    <col min="12301" max="12301" width="13.140625" style="66" customWidth="1"/>
    <col min="12302" max="12302" width="13.5703125" style="66" customWidth="1"/>
    <col min="12303" max="12544" width="8.7109375" style="66"/>
    <col min="12545" max="12545" width="2.7109375" style="66" customWidth="1"/>
    <col min="12546" max="12546" width="13.28515625" style="66" customWidth="1"/>
    <col min="12547" max="12549" width="8.7109375" style="66"/>
    <col min="12550" max="12550" width="7" style="66" customWidth="1"/>
    <col min="12551" max="12551" width="7.140625" style="66" customWidth="1"/>
    <col min="12552" max="12552" width="6.7109375" style="66" customWidth="1"/>
    <col min="12553" max="12553" width="3.28515625" style="66" customWidth="1"/>
    <col min="12554" max="12555" width="7.28515625" style="66" customWidth="1"/>
    <col min="12556" max="12556" width="8.7109375" style="66"/>
    <col min="12557" max="12557" width="13.140625" style="66" customWidth="1"/>
    <col min="12558" max="12558" width="13.5703125" style="66" customWidth="1"/>
    <col min="12559" max="12800" width="8.7109375" style="66"/>
    <col min="12801" max="12801" width="2.7109375" style="66" customWidth="1"/>
    <col min="12802" max="12802" width="13.28515625" style="66" customWidth="1"/>
    <col min="12803" max="12805" width="8.7109375" style="66"/>
    <col min="12806" max="12806" width="7" style="66" customWidth="1"/>
    <col min="12807" max="12807" width="7.140625" style="66" customWidth="1"/>
    <col min="12808" max="12808" width="6.7109375" style="66" customWidth="1"/>
    <col min="12809" max="12809" width="3.28515625" style="66" customWidth="1"/>
    <col min="12810" max="12811" width="7.28515625" style="66" customWidth="1"/>
    <col min="12812" max="12812" width="8.7109375" style="66"/>
    <col min="12813" max="12813" width="13.140625" style="66" customWidth="1"/>
    <col min="12814" max="12814" width="13.5703125" style="66" customWidth="1"/>
    <col min="12815" max="13056" width="8.7109375" style="66"/>
    <col min="13057" max="13057" width="2.7109375" style="66" customWidth="1"/>
    <col min="13058" max="13058" width="13.28515625" style="66" customWidth="1"/>
    <col min="13059" max="13061" width="8.7109375" style="66"/>
    <col min="13062" max="13062" width="7" style="66" customWidth="1"/>
    <col min="13063" max="13063" width="7.140625" style="66" customWidth="1"/>
    <col min="13064" max="13064" width="6.7109375" style="66" customWidth="1"/>
    <col min="13065" max="13065" width="3.28515625" style="66" customWidth="1"/>
    <col min="13066" max="13067" width="7.28515625" style="66" customWidth="1"/>
    <col min="13068" max="13068" width="8.7109375" style="66"/>
    <col min="13069" max="13069" width="13.140625" style="66" customWidth="1"/>
    <col min="13070" max="13070" width="13.5703125" style="66" customWidth="1"/>
    <col min="13071" max="13312" width="8.7109375" style="66"/>
    <col min="13313" max="13313" width="2.7109375" style="66" customWidth="1"/>
    <col min="13314" max="13314" width="13.28515625" style="66" customWidth="1"/>
    <col min="13315" max="13317" width="8.7109375" style="66"/>
    <col min="13318" max="13318" width="7" style="66" customWidth="1"/>
    <col min="13319" max="13319" width="7.140625" style="66" customWidth="1"/>
    <col min="13320" max="13320" width="6.7109375" style="66" customWidth="1"/>
    <col min="13321" max="13321" width="3.28515625" style="66" customWidth="1"/>
    <col min="13322" max="13323" width="7.28515625" style="66" customWidth="1"/>
    <col min="13324" max="13324" width="8.7109375" style="66"/>
    <col min="13325" max="13325" width="13.140625" style="66" customWidth="1"/>
    <col min="13326" max="13326" width="13.5703125" style="66" customWidth="1"/>
    <col min="13327" max="13568" width="8.7109375" style="66"/>
    <col min="13569" max="13569" width="2.7109375" style="66" customWidth="1"/>
    <col min="13570" max="13570" width="13.28515625" style="66" customWidth="1"/>
    <col min="13571" max="13573" width="8.7109375" style="66"/>
    <col min="13574" max="13574" width="7" style="66" customWidth="1"/>
    <col min="13575" max="13575" width="7.140625" style="66" customWidth="1"/>
    <col min="13576" max="13576" width="6.7109375" style="66" customWidth="1"/>
    <col min="13577" max="13577" width="3.28515625" style="66" customWidth="1"/>
    <col min="13578" max="13579" width="7.28515625" style="66" customWidth="1"/>
    <col min="13580" max="13580" width="8.7109375" style="66"/>
    <col min="13581" max="13581" width="13.140625" style="66" customWidth="1"/>
    <col min="13582" max="13582" width="13.5703125" style="66" customWidth="1"/>
    <col min="13583" max="13824" width="8.7109375" style="66"/>
    <col min="13825" max="13825" width="2.7109375" style="66" customWidth="1"/>
    <col min="13826" max="13826" width="13.28515625" style="66" customWidth="1"/>
    <col min="13827" max="13829" width="8.7109375" style="66"/>
    <col min="13830" max="13830" width="7" style="66" customWidth="1"/>
    <col min="13831" max="13831" width="7.140625" style="66" customWidth="1"/>
    <col min="13832" max="13832" width="6.7109375" style="66" customWidth="1"/>
    <col min="13833" max="13833" width="3.28515625" style="66" customWidth="1"/>
    <col min="13834" max="13835" width="7.28515625" style="66" customWidth="1"/>
    <col min="13836" max="13836" width="8.7109375" style="66"/>
    <col min="13837" max="13837" width="13.140625" style="66" customWidth="1"/>
    <col min="13838" max="13838" width="13.5703125" style="66" customWidth="1"/>
    <col min="13839" max="14080" width="8.7109375" style="66"/>
    <col min="14081" max="14081" width="2.7109375" style="66" customWidth="1"/>
    <col min="14082" max="14082" width="13.28515625" style="66" customWidth="1"/>
    <col min="14083" max="14085" width="8.7109375" style="66"/>
    <col min="14086" max="14086" width="7" style="66" customWidth="1"/>
    <col min="14087" max="14087" width="7.140625" style="66" customWidth="1"/>
    <col min="14088" max="14088" width="6.7109375" style="66" customWidth="1"/>
    <col min="14089" max="14089" width="3.28515625" style="66" customWidth="1"/>
    <col min="14090" max="14091" width="7.28515625" style="66" customWidth="1"/>
    <col min="14092" max="14092" width="8.7109375" style="66"/>
    <col min="14093" max="14093" width="13.140625" style="66" customWidth="1"/>
    <col min="14094" max="14094" width="13.5703125" style="66" customWidth="1"/>
    <col min="14095" max="14336" width="8.7109375" style="66"/>
    <col min="14337" max="14337" width="2.7109375" style="66" customWidth="1"/>
    <col min="14338" max="14338" width="13.28515625" style="66" customWidth="1"/>
    <col min="14339" max="14341" width="8.7109375" style="66"/>
    <col min="14342" max="14342" width="7" style="66" customWidth="1"/>
    <col min="14343" max="14343" width="7.140625" style="66" customWidth="1"/>
    <col min="14344" max="14344" width="6.7109375" style="66" customWidth="1"/>
    <col min="14345" max="14345" width="3.28515625" style="66" customWidth="1"/>
    <col min="14346" max="14347" width="7.28515625" style="66" customWidth="1"/>
    <col min="14348" max="14348" width="8.7109375" style="66"/>
    <col min="14349" max="14349" width="13.140625" style="66" customWidth="1"/>
    <col min="14350" max="14350" width="13.5703125" style="66" customWidth="1"/>
    <col min="14351" max="14592" width="8.7109375" style="66"/>
    <col min="14593" max="14593" width="2.7109375" style="66" customWidth="1"/>
    <col min="14594" max="14594" width="13.28515625" style="66" customWidth="1"/>
    <col min="14595" max="14597" width="8.7109375" style="66"/>
    <col min="14598" max="14598" width="7" style="66" customWidth="1"/>
    <col min="14599" max="14599" width="7.140625" style="66" customWidth="1"/>
    <col min="14600" max="14600" width="6.7109375" style="66" customWidth="1"/>
    <col min="14601" max="14601" width="3.28515625" style="66" customWidth="1"/>
    <col min="14602" max="14603" width="7.28515625" style="66" customWidth="1"/>
    <col min="14604" max="14604" width="8.7109375" style="66"/>
    <col min="14605" max="14605" width="13.140625" style="66" customWidth="1"/>
    <col min="14606" max="14606" width="13.5703125" style="66" customWidth="1"/>
    <col min="14607" max="14848" width="8.7109375" style="66"/>
    <col min="14849" max="14849" width="2.7109375" style="66" customWidth="1"/>
    <col min="14850" max="14850" width="13.28515625" style="66" customWidth="1"/>
    <col min="14851" max="14853" width="8.7109375" style="66"/>
    <col min="14854" max="14854" width="7" style="66" customWidth="1"/>
    <col min="14855" max="14855" width="7.140625" style="66" customWidth="1"/>
    <col min="14856" max="14856" width="6.7109375" style="66" customWidth="1"/>
    <col min="14857" max="14857" width="3.28515625" style="66" customWidth="1"/>
    <col min="14858" max="14859" width="7.28515625" style="66" customWidth="1"/>
    <col min="14860" max="14860" width="8.7109375" style="66"/>
    <col min="14861" max="14861" width="13.140625" style="66" customWidth="1"/>
    <col min="14862" max="14862" width="13.5703125" style="66" customWidth="1"/>
    <col min="14863" max="15104" width="8.7109375" style="66"/>
    <col min="15105" max="15105" width="2.7109375" style="66" customWidth="1"/>
    <col min="15106" max="15106" width="13.28515625" style="66" customWidth="1"/>
    <col min="15107" max="15109" width="8.7109375" style="66"/>
    <col min="15110" max="15110" width="7" style="66" customWidth="1"/>
    <col min="15111" max="15111" width="7.140625" style="66" customWidth="1"/>
    <col min="15112" max="15112" width="6.7109375" style="66" customWidth="1"/>
    <col min="15113" max="15113" width="3.28515625" style="66" customWidth="1"/>
    <col min="15114" max="15115" width="7.28515625" style="66" customWidth="1"/>
    <col min="15116" max="15116" width="8.7109375" style="66"/>
    <col min="15117" max="15117" width="13.140625" style="66" customWidth="1"/>
    <col min="15118" max="15118" width="13.5703125" style="66" customWidth="1"/>
    <col min="15119" max="15360" width="8.7109375" style="66"/>
    <col min="15361" max="15361" width="2.7109375" style="66" customWidth="1"/>
    <col min="15362" max="15362" width="13.28515625" style="66" customWidth="1"/>
    <col min="15363" max="15365" width="8.7109375" style="66"/>
    <col min="15366" max="15366" width="7" style="66" customWidth="1"/>
    <col min="15367" max="15367" width="7.140625" style="66" customWidth="1"/>
    <col min="15368" max="15368" width="6.7109375" style="66" customWidth="1"/>
    <col min="15369" max="15369" width="3.28515625" style="66" customWidth="1"/>
    <col min="15370" max="15371" width="7.28515625" style="66" customWidth="1"/>
    <col min="15372" max="15372" width="8.7109375" style="66"/>
    <col min="15373" max="15373" width="13.140625" style="66" customWidth="1"/>
    <col min="15374" max="15374" width="13.5703125" style="66" customWidth="1"/>
    <col min="15375" max="15616" width="8.7109375" style="66"/>
    <col min="15617" max="15617" width="2.7109375" style="66" customWidth="1"/>
    <col min="15618" max="15618" width="13.28515625" style="66" customWidth="1"/>
    <col min="15619" max="15621" width="8.7109375" style="66"/>
    <col min="15622" max="15622" width="7" style="66" customWidth="1"/>
    <col min="15623" max="15623" width="7.140625" style="66" customWidth="1"/>
    <col min="15624" max="15624" width="6.7109375" style="66" customWidth="1"/>
    <col min="15625" max="15625" width="3.28515625" style="66" customWidth="1"/>
    <col min="15626" max="15627" width="7.28515625" style="66" customWidth="1"/>
    <col min="15628" max="15628" width="8.7109375" style="66"/>
    <col min="15629" max="15629" width="13.140625" style="66" customWidth="1"/>
    <col min="15630" max="15630" width="13.5703125" style="66" customWidth="1"/>
    <col min="15631" max="15872" width="8.7109375" style="66"/>
    <col min="15873" max="15873" width="2.7109375" style="66" customWidth="1"/>
    <col min="15874" max="15874" width="13.28515625" style="66" customWidth="1"/>
    <col min="15875" max="15877" width="8.7109375" style="66"/>
    <col min="15878" max="15878" width="7" style="66" customWidth="1"/>
    <col min="15879" max="15879" width="7.140625" style="66" customWidth="1"/>
    <col min="15880" max="15880" width="6.7109375" style="66" customWidth="1"/>
    <col min="15881" max="15881" width="3.28515625" style="66" customWidth="1"/>
    <col min="15882" max="15883" width="7.28515625" style="66" customWidth="1"/>
    <col min="15884" max="15884" width="8.7109375" style="66"/>
    <col min="15885" max="15885" width="13.140625" style="66" customWidth="1"/>
    <col min="15886" max="15886" width="13.5703125" style="66" customWidth="1"/>
    <col min="15887" max="16128" width="8.7109375" style="66"/>
    <col min="16129" max="16129" width="2.7109375" style="66" customWidth="1"/>
    <col min="16130" max="16130" width="13.28515625" style="66" customWidth="1"/>
    <col min="16131" max="16133" width="8.7109375" style="66"/>
    <col min="16134" max="16134" width="7" style="66" customWidth="1"/>
    <col min="16135" max="16135" width="7.140625" style="66" customWidth="1"/>
    <col min="16136" max="16136" width="6.7109375" style="66" customWidth="1"/>
    <col min="16137" max="16137" width="3.28515625" style="66" customWidth="1"/>
    <col min="16138" max="16139" width="7.28515625" style="66" customWidth="1"/>
    <col min="16140" max="16140" width="8.7109375" style="66"/>
    <col min="16141" max="16141" width="13.140625" style="66" customWidth="1"/>
    <col min="16142" max="16142" width="13.5703125" style="66" customWidth="1"/>
    <col min="16143" max="16384" width="8.7109375" style="66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5.75" x14ac:dyDescent="0.25">
      <c r="A4" s="574" t="s">
        <v>1347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  <c r="N4" s="574"/>
    </row>
    <row r="5" spans="1:14" s="261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280">
        <v>3</v>
      </c>
      <c r="B6" s="487" t="s">
        <v>1348</v>
      </c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8"/>
    </row>
    <row r="7" spans="1:14" ht="23.25" thickBot="1" x14ac:dyDescent="0.3">
      <c r="A7" s="190">
        <v>1</v>
      </c>
      <c r="B7" s="68" t="s">
        <v>550</v>
      </c>
      <c r="C7" s="38" t="s">
        <v>551</v>
      </c>
      <c r="D7" s="38" t="s">
        <v>552</v>
      </c>
      <c r="E7" s="38" t="s">
        <v>553</v>
      </c>
      <c r="F7" s="39">
        <v>719</v>
      </c>
      <c r="G7" s="174">
        <v>0</v>
      </c>
      <c r="H7" s="165">
        <v>3</v>
      </c>
      <c r="I7" s="68" t="s">
        <v>278</v>
      </c>
      <c r="J7" s="68" t="s">
        <v>554</v>
      </c>
      <c r="K7" s="68" t="s">
        <v>555</v>
      </c>
      <c r="L7" s="68" t="s">
        <v>63</v>
      </c>
      <c r="M7" s="175" t="s">
        <v>556</v>
      </c>
      <c r="N7" s="175" t="s">
        <v>34</v>
      </c>
    </row>
    <row r="8" spans="1:14" ht="45.75" thickBot="1" x14ac:dyDescent="0.3">
      <c r="A8" s="301">
        <v>2</v>
      </c>
      <c r="B8" s="68" t="s">
        <v>575</v>
      </c>
      <c r="C8" s="38" t="s">
        <v>576</v>
      </c>
      <c r="D8" s="38" t="s">
        <v>577</v>
      </c>
      <c r="E8" s="38" t="s">
        <v>562</v>
      </c>
      <c r="F8" s="39">
        <v>745</v>
      </c>
      <c r="G8" s="174">
        <v>0</v>
      </c>
      <c r="H8" s="165">
        <v>4</v>
      </c>
      <c r="I8" s="68" t="s">
        <v>578</v>
      </c>
      <c r="J8" s="68" t="s">
        <v>1349</v>
      </c>
      <c r="K8" s="68" t="s">
        <v>580</v>
      </c>
      <c r="L8" s="68" t="s">
        <v>158</v>
      </c>
      <c r="M8" s="41" t="s">
        <v>1153</v>
      </c>
      <c r="N8" s="175">
        <v>0</v>
      </c>
    </row>
    <row r="9" spans="1:14" s="43" customFormat="1" ht="57" thickBot="1" x14ac:dyDescent="0.25">
      <c r="A9" s="302">
        <v>3</v>
      </c>
      <c r="B9" s="68" t="s">
        <v>565</v>
      </c>
      <c r="C9" s="68" t="s">
        <v>1350</v>
      </c>
      <c r="D9" s="68" t="s">
        <v>1351</v>
      </c>
      <c r="E9" s="68" t="s">
        <v>562</v>
      </c>
      <c r="F9" s="173">
        <v>745</v>
      </c>
      <c r="G9" s="174">
        <v>0</v>
      </c>
      <c r="H9" s="165">
        <v>3</v>
      </c>
      <c r="I9" s="68" t="s">
        <v>86</v>
      </c>
      <c r="J9" s="68" t="s">
        <v>1352</v>
      </c>
      <c r="K9" s="68" t="s">
        <v>570</v>
      </c>
      <c r="L9" s="68" t="s">
        <v>158</v>
      </c>
      <c r="M9" s="175">
        <v>7873786190</v>
      </c>
      <c r="N9" s="175" t="s">
        <v>34</v>
      </c>
    </row>
    <row r="10" spans="1:14" ht="15.75" thickBot="1" x14ac:dyDescent="0.3">
      <c r="H10" s="165">
        <f>SUM(H7:H9)</f>
        <v>10</v>
      </c>
    </row>
    <row r="11" spans="1:14" ht="15.75" customHeight="1" thickBot="1" x14ac:dyDescent="0.3">
      <c r="A11" s="34">
        <v>2</v>
      </c>
      <c r="B11" s="482" t="s">
        <v>1353</v>
      </c>
      <c r="C11" s="482"/>
      <c r="D11" s="482"/>
      <c r="E11" s="482"/>
      <c r="F11" s="482"/>
      <c r="G11" s="482"/>
      <c r="H11" s="482"/>
      <c r="I11" s="482"/>
      <c r="J11" s="482"/>
      <c r="K11" s="482"/>
      <c r="L11" s="482"/>
      <c r="M11" s="482"/>
      <c r="N11" s="482"/>
    </row>
    <row r="12" spans="1:14" s="43" customFormat="1" ht="33.75" x14ac:dyDescent="0.2">
      <c r="A12" s="190">
        <v>1</v>
      </c>
      <c r="B12" s="68" t="s">
        <v>196</v>
      </c>
      <c r="C12" s="68" t="s">
        <v>198</v>
      </c>
      <c r="D12" s="68" t="s">
        <v>34</v>
      </c>
      <c r="E12" s="68" t="s">
        <v>107</v>
      </c>
      <c r="F12" s="173">
        <v>911</v>
      </c>
      <c r="G12" s="174">
        <v>2</v>
      </c>
      <c r="H12" s="34">
        <v>5</v>
      </c>
      <c r="I12" s="68" t="s">
        <v>29</v>
      </c>
      <c r="J12" s="68" t="s">
        <v>199</v>
      </c>
      <c r="K12" s="68" t="s">
        <v>200</v>
      </c>
      <c r="L12" s="68" t="s">
        <v>201</v>
      </c>
      <c r="M12" s="175" t="s">
        <v>202</v>
      </c>
      <c r="N12" s="175" t="s">
        <v>34</v>
      </c>
    </row>
    <row r="13" spans="1:14" s="43" customFormat="1" ht="22.5" x14ac:dyDescent="0.2">
      <c r="A13" s="190">
        <v>2</v>
      </c>
      <c r="B13" s="68" t="s">
        <v>207</v>
      </c>
      <c r="C13" s="68" t="s">
        <v>208</v>
      </c>
      <c r="D13" s="68" t="s">
        <v>34</v>
      </c>
      <c r="E13" s="68" t="s">
        <v>107</v>
      </c>
      <c r="F13" s="173">
        <v>901</v>
      </c>
      <c r="G13" s="174">
        <v>1</v>
      </c>
      <c r="H13" s="34">
        <v>5</v>
      </c>
      <c r="I13" s="68" t="s">
        <v>67</v>
      </c>
      <c r="J13" s="68" t="s">
        <v>209</v>
      </c>
      <c r="K13" s="68" t="s">
        <v>210</v>
      </c>
      <c r="L13" s="68" t="s">
        <v>63</v>
      </c>
      <c r="M13" s="175">
        <v>7879809700</v>
      </c>
      <c r="N13" s="175" t="s">
        <v>34</v>
      </c>
    </row>
    <row r="14" spans="1:14" s="43" customFormat="1" ht="12" thickBot="1" x14ac:dyDescent="0.25">
      <c r="A14" s="239"/>
      <c r="B14" s="179"/>
      <c r="C14" s="179"/>
      <c r="D14" s="179"/>
      <c r="E14" s="179"/>
      <c r="F14" s="180"/>
      <c r="G14" s="239"/>
      <c r="H14" s="34">
        <f>SUM(H12:H13)</f>
        <v>10</v>
      </c>
      <c r="I14" s="179"/>
      <c r="J14" s="179"/>
      <c r="K14" s="179"/>
      <c r="L14" s="179"/>
      <c r="M14" s="181"/>
      <c r="N14" s="181"/>
    </row>
    <row r="15" spans="1:14" s="43" customFormat="1" ht="13.5" thickBot="1" x14ac:dyDescent="0.25">
      <c r="A15" s="304">
        <v>1</v>
      </c>
      <c r="B15" s="569" t="s">
        <v>1354</v>
      </c>
      <c r="C15" s="569"/>
      <c r="D15" s="569"/>
      <c r="E15" s="569"/>
      <c r="F15" s="569"/>
      <c r="G15" s="569"/>
      <c r="H15" s="569"/>
      <c r="I15" s="569"/>
      <c r="J15" s="569"/>
      <c r="K15" s="569"/>
      <c r="L15" s="569"/>
      <c r="M15" s="569"/>
      <c r="N15" s="570"/>
    </row>
    <row r="16" spans="1:14" s="43" customFormat="1" ht="45.75" thickBot="1" x14ac:dyDescent="0.25">
      <c r="A16" s="190">
        <v>1</v>
      </c>
      <c r="B16" s="68" t="s">
        <v>725</v>
      </c>
      <c r="C16" s="68" t="s">
        <v>1560</v>
      </c>
      <c r="D16" s="68" t="s">
        <v>1561</v>
      </c>
      <c r="E16" s="68" t="s">
        <v>1355</v>
      </c>
      <c r="F16" s="173">
        <v>963</v>
      </c>
      <c r="G16" s="174">
        <v>1</v>
      </c>
      <c r="H16" s="304">
        <v>4</v>
      </c>
      <c r="I16" s="68" t="s">
        <v>278</v>
      </c>
      <c r="J16" s="68" t="s">
        <v>1356</v>
      </c>
      <c r="K16" s="68" t="s">
        <v>421</v>
      </c>
      <c r="L16" s="68" t="s">
        <v>63</v>
      </c>
      <c r="M16" s="175" t="s">
        <v>730</v>
      </c>
      <c r="N16" s="175" t="s">
        <v>34</v>
      </c>
    </row>
    <row r="17" spans="1:14" s="43" customFormat="1" ht="13.5" thickBot="1" x14ac:dyDescent="0.25">
      <c r="A17" s="239"/>
      <c r="B17" s="179"/>
      <c r="C17" s="179"/>
      <c r="D17" s="179"/>
      <c r="E17" s="179"/>
      <c r="F17" s="180"/>
      <c r="G17" s="239"/>
      <c r="H17" s="304">
        <f>SUM(H16:H16)</f>
        <v>4</v>
      </c>
      <c r="I17" s="179"/>
      <c r="J17" s="179"/>
      <c r="K17" s="179"/>
      <c r="L17" s="179"/>
      <c r="M17" s="181"/>
      <c r="N17" s="181"/>
    </row>
    <row r="18" spans="1:14" s="43" customFormat="1" ht="13.5" thickBot="1" x14ac:dyDescent="0.25">
      <c r="A18" s="275">
        <v>5</v>
      </c>
      <c r="B18" s="571" t="s">
        <v>1357</v>
      </c>
      <c r="C18" s="571"/>
      <c r="D18" s="571"/>
      <c r="E18" s="571"/>
      <c r="F18" s="571"/>
      <c r="G18" s="571"/>
      <c r="H18" s="571"/>
      <c r="I18" s="571"/>
      <c r="J18" s="571"/>
      <c r="K18" s="571"/>
      <c r="L18" s="571"/>
      <c r="M18" s="571"/>
      <c r="N18" s="572"/>
    </row>
    <row r="19" spans="1:14" s="43" customFormat="1" ht="45.75" thickBot="1" x14ac:dyDescent="0.25">
      <c r="A19" s="190">
        <v>1</v>
      </c>
      <c r="B19" s="68" t="s">
        <v>1032</v>
      </c>
      <c r="C19" s="68" t="s">
        <v>1033</v>
      </c>
      <c r="D19" s="68" t="s">
        <v>34</v>
      </c>
      <c r="E19" s="68" t="s">
        <v>1018</v>
      </c>
      <c r="F19" s="173">
        <v>685</v>
      </c>
      <c r="G19" s="174">
        <v>1</v>
      </c>
      <c r="H19" s="275">
        <v>4</v>
      </c>
      <c r="I19" s="68" t="s">
        <v>29</v>
      </c>
      <c r="J19" s="68" t="s">
        <v>1034</v>
      </c>
      <c r="K19" s="68" t="s">
        <v>1035</v>
      </c>
      <c r="L19" s="68" t="s">
        <v>201</v>
      </c>
      <c r="M19" s="175">
        <v>7879422867</v>
      </c>
      <c r="N19" s="175" t="s">
        <v>34</v>
      </c>
    </row>
    <row r="20" spans="1:14" s="43" customFormat="1" ht="34.5" thickBot="1" x14ac:dyDescent="0.25">
      <c r="A20" s="190">
        <f>+A19+1</f>
        <v>2</v>
      </c>
      <c r="B20" s="68" t="s">
        <v>1358</v>
      </c>
      <c r="C20" s="68" t="s">
        <v>1359</v>
      </c>
      <c r="D20" s="68" t="s">
        <v>1360</v>
      </c>
      <c r="E20" s="68" t="s">
        <v>1018</v>
      </c>
      <c r="F20" s="173">
        <v>685</v>
      </c>
      <c r="G20" s="174">
        <v>1</v>
      </c>
      <c r="H20" s="275">
        <v>6</v>
      </c>
      <c r="I20" s="68" t="s">
        <v>67</v>
      </c>
      <c r="J20" s="68" t="s">
        <v>1361</v>
      </c>
      <c r="K20" s="68" t="s">
        <v>1028</v>
      </c>
      <c r="L20" s="68" t="s">
        <v>63</v>
      </c>
      <c r="M20" s="119" t="s">
        <v>1029</v>
      </c>
      <c r="N20" s="175"/>
    </row>
    <row r="21" spans="1:14" s="43" customFormat="1" ht="23.25" thickBot="1" x14ac:dyDescent="0.25">
      <c r="A21" s="190">
        <f>+A20+1</f>
        <v>3</v>
      </c>
      <c r="B21" s="68" t="s">
        <v>814</v>
      </c>
      <c r="C21" s="68" t="s">
        <v>815</v>
      </c>
      <c r="D21" s="68" t="s">
        <v>782</v>
      </c>
      <c r="E21" s="68" t="s">
        <v>783</v>
      </c>
      <c r="F21" s="173">
        <v>622</v>
      </c>
      <c r="G21" s="174">
        <v>0</v>
      </c>
      <c r="H21" s="275">
        <v>3</v>
      </c>
      <c r="I21" s="68" t="s">
        <v>278</v>
      </c>
      <c r="J21" s="68" t="s">
        <v>816</v>
      </c>
      <c r="K21" s="68" t="s">
        <v>817</v>
      </c>
      <c r="L21" s="68" t="s">
        <v>63</v>
      </c>
      <c r="M21" s="175" t="s">
        <v>818</v>
      </c>
      <c r="N21" s="175"/>
    </row>
    <row r="22" spans="1:14" s="43" customFormat="1" ht="34.5" thickBot="1" x14ac:dyDescent="0.25">
      <c r="A22" s="190">
        <f t="shared" ref="A22:A23" si="0">+A21+1</f>
        <v>4</v>
      </c>
      <c r="B22" s="68" t="s">
        <v>1008</v>
      </c>
      <c r="C22" s="68" t="s">
        <v>1362</v>
      </c>
      <c r="D22" s="68"/>
      <c r="E22" s="68" t="s">
        <v>1010</v>
      </c>
      <c r="F22" s="173">
        <v>683</v>
      </c>
      <c r="G22" s="174">
        <v>0</v>
      </c>
      <c r="H22" s="275">
        <v>4</v>
      </c>
      <c r="I22" s="68" t="s">
        <v>278</v>
      </c>
      <c r="J22" s="68" t="s">
        <v>101</v>
      </c>
      <c r="K22" s="68" t="s">
        <v>1363</v>
      </c>
      <c r="L22" s="68" t="s">
        <v>63</v>
      </c>
      <c r="M22" s="175" t="s">
        <v>1012</v>
      </c>
      <c r="N22" s="175"/>
    </row>
    <row r="23" spans="1:14" s="43" customFormat="1" ht="34.5" thickBot="1" x14ac:dyDescent="0.25">
      <c r="A23" s="190">
        <f t="shared" si="0"/>
        <v>5</v>
      </c>
      <c r="B23" s="68" t="s">
        <v>975</v>
      </c>
      <c r="C23" s="68" t="s">
        <v>976</v>
      </c>
      <c r="D23" s="68" t="s">
        <v>34</v>
      </c>
      <c r="E23" s="68" t="s">
        <v>955</v>
      </c>
      <c r="F23" s="173">
        <v>677</v>
      </c>
      <c r="G23" s="174">
        <v>1</v>
      </c>
      <c r="H23" s="275">
        <v>5</v>
      </c>
      <c r="I23" s="68" t="s">
        <v>86</v>
      </c>
      <c r="J23" s="68" t="s">
        <v>156</v>
      </c>
      <c r="K23" s="68" t="s">
        <v>977</v>
      </c>
      <c r="L23" s="68" t="s">
        <v>158</v>
      </c>
      <c r="M23" s="175">
        <v>7878231378</v>
      </c>
      <c r="N23" s="175">
        <v>9172103026</v>
      </c>
    </row>
    <row r="24" spans="1:14" ht="15.75" thickBot="1" x14ac:dyDescent="0.3">
      <c r="H24" s="275">
        <f>SUM(H19:H23)</f>
        <v>22</v>
      </c>
    </row>
    <row r="26" spans="1:14" x14ac:dyDescent="0.25">
      <c r="A26" s="573" t="s">
        <v>1364</v>
      </c>
      <c r="B26" s="573"/>
      <c r="C26" s="573"/>
      <c r="D26" s="573"/>
      <c r="E26" s="573"/>
      <c r="F26" s="573"/>
      <c r="G26" s="573"/>
      <c r="H26" s="225">
        <f>H10+H14+H24+H17</f>
        <v>46</v>
      </c>
    </row>
    <row r="27" spans="1:14" x14ac:dyDescent="0.25">
      <c r="A27" s="534" t="s">
        <v>1365</v>
      </c>
      <c r="B27" s="534"/>
      <c r="C27" s="534"/>
      <c r="D27" s="534"/>
      <c r="E27" s="534"/>
      <c r="F27" s="534"/>
      <c r="G27" s="534"/>
      <c r="H27" s="279">
        <f>A6+A11+A18+A15</f>
        <v>11</v>
      </c>
    </row>
  </sheetData>
  <mergeCells count="10">
    <mergeCell ref="B15:N15"/>
    <mergeCell ref="B18:N18"/>
    <mergeCell ref="A26:G26"/>
    <mergeCell ref="A27:G27"/>
    <mergeCell ref="A1:C1"/>
    <mergeCell ref="A2:C2"/>
    <mergeCell ref="A3:C3"/>
    <mergeCell ref="A4:N4"/>
    <mergeCell ref="B6:N6"/>
    <mergeCell ref="B11:N11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A089B6-EBA1-4C6C-8301-695EC1979ACA}">
  <dimension ref="A1:N14"/>
  <sheetViews>
    <sheetView workbookViewId="0">
      <selection activeCell="A4" sqref="A4:N4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7.7109375" customWidth="1"/>
    <col min="12" max="12" width="9.28515625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66" customFormat="1" x14ac:dyDescent="0.25">
      <c r="A1" s="535" t="s">
        <v>1255</v>
      </c>
      <c r="B1" s="536"/>
      <c r="C1" s="537"/>
    </row>
    <row r="2" spans="1:14" s="66" customFormat="1" x14ac:dyDescent="0.25">
      <c r="A2" s="538" t="s">
        <v>1256</v>
      </c>
      <c r="B2" s="539"/>
      <c r="C2" s="540"/>
    </row>
    <row r="3" spans="1:14" s="66" customFormat="1" ht="15.75" thickBot="1" x14ac:dyDescent="0.3">
      <c r="A3" s="541" t="s">
        <v>1257</v>
      </c>
      <c r="B3" s="542"/>
      <c r="C3" s="543"/>
    </row>
    <row r="4" spans="1:14" s="66" customFormat="1" ht="15.75" x14ac:dyDescent="0.25">
      <c r="A4" s="574" t="s">
        <v>1366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  <c r="N4" s="574"/>
    </row>
    <row r="5" spans="1:14" s="261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customHeight="1" thickBot="1" x14ac:dyDescent="0.3">
      <c r="A6" s="34">
        <v>1</v>
      </c>
      <c r="B6" s="482" t="s">
        <v>1367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</row>
    <row r="7" spans="1:14" s="43" customFormat="1" ht="34.5" thickBot="1" x14ac:dyDescent="0.25">
      <c r="A7" s="305">
        <v>1</v>
      </c>
      <c r="B7" s="243" t="s">
        <v>318</v>
      </c>
      <c r="C7" s="243" t="s">
        <v>320</v>
      </c>
      <c r="D7" s="243" t="s">
        <v>34</v>
      </c>
      <c r="E7" s="243" t="s">
        <v>107</v>
      </c>
      <c r="F7" s="244">
        <v>901</v>
      </c>
      <c r="G7" s="245">
        <v>0</v>
      </c>
      <c r="H7" s="356">
        <v>8</v>
      </c>
      <c r="I7" s="38" t="s">
        <v>67</v>
      </c>
      <c r="J7" s="38" t="s">
        <v>1368</v>
      </c>
      <c r="K7" s="38" t="s">
        <v>322</v>
      </c>
      <c r="L7" s="38" t="s">
        <v>323</v>
      </c>
      <c r="M7" s="41" t="s">
        <v>324</v>
      </c>
      <c r="N7" s="41" t="s">
        <v>34</v>
      </c>
    </row>
    <row r="8" spans="1:14" ht="15.75" thickBot="1" x14ac:dyDescent="0.3">
      <c r="H8" s="387">
        <f>SUM(H6:H7)</f>
        <v>8</v>
      </c>
    </row>
    <row r="9" spans="1:14" ht="15.75" thickBot="1" x14ac:dyDescent="0.3">
      <c r="A9" s="275">
        <v>1</v>
      </c>
      <c r="B9" s="518" t="s">
        <v>1369</v>
      </c>
      <c r="C9" s="518"/>
      <c r="D9" s="518"/>
      <c r="E9" s="518"/>
      <c r="F9" s="518"/>
      <c r="G9" s="518"/>
      <c r="H9" s="575"/>
      <c r="I9" s="518"/>
      <c r="J9" s="518"/>
      <c r="K9" s="518"/>
      <c r="L9" s="518"/>
      <c r="M9" s="518"/>
      <c r="N9" s="519"/>
    </row>
    <row r="10" spans="1:14" s="43" customFormat="1" ht="45" x14ac:dyDescent="0.2">
      <c r="A10" s="201">
        <v>1</v>
      </c>
      <c r="B10" s="68" t="s">
        <v>913</v>
      </c>
      <c r="C10" s="68" t="s">
        <v>915</v>
      </c>
      <c r="D10" s="68" t="s">
        <v>916</v>
      </c>
      <c r="E10" s="68" t="s">
        <v>917</v>
      </c>
      <c r="F10" s="173">
        <v>681</v>
      </c>
      <c r="G10" s="307">
        <v>2</v>
      </c>
      <c r="H10" s="209">
        <v>29</v>
      </c>
      <c r="I10" s="308" t="s">
        <v>67</v>
      </c>
      <c r="J10" s="68" t="s">
        <v>918</v>
      </c>
      <c r="K10" s="68" t="s">
        <v>80</v>
      </c>
      <c r="L10" s="68" t="s">
        <v>63</v>
      </c>
      <c r="M10" s="175">
        <v>7878332150</v>
      </c>
      <c r="N10" s="176">
        <v>7878332150</v>
      </c>
    </row>
    <row r="11" spans="1:14" x14ac:dyDescent="0.25">
      <c r="H11" s="306">
        <f>SUM(H10:H10)</f>
        <v>29</v>
      </c>
    </row>
    <row r="13" spans="1:14" x14ac:dyDescent="0.25">
      <c r="A13" s="534" t="s">
        <v>1370</v>
      </c>
      <c r="B13" s="534"/>
      <c r="C13" s="534"/>
      <c r="D13" s="534"/>
      <c r="E13" s="534"/>
      <c r="F13" s="534"/>
      <c r="G13" s="534"/>
      <c r="H13" s="309">
        <f>H8+H11</f>
        <v>37</v>
      </c>
    </row>
    <row r="14" spans="1:14" x14ac:dyDescent="0.25">
      <c r="A14" s="534" t="s">
        <v>1371</v>
      </c>
      <c r="B14" s="534"/>
      <c r="C14" s="534"/>
      <c r="D14" s="534"/>
      <c r="E14" s="534"/>
      <c r="F14" s="534"/>
      <c r="G14" s="534"/>
      <c r="H14" s="310">
        <f>A6+A9</f>
        <v>2</v>
      </c>
    </row>
  </sheetData>
  <mergeCells count="8">
    <mergeCell ref="A13:G13"/>
    <mergeCell ref="A14:G14"/>
    <mergeCell ref="A1:C1"/>
    <mergeCell ref="A2:C2"/>
    <mergeCell ref="A3:C3"/>
    <mergeCell ref="A4:N4"/>
    <mergeCell ref="B6:N6"/>
    <mergeCell ref="B9:N9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D6F33-1E7C-494E-93B8-5615CB027CAD}">
  <dimension ref="A1:N21"/>
  <sheetViews>
    <sheetView workbookViewId="0">
      <selection activeCell="S11" sqref="S11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66" customFormat="1" x14ac:dyDescent="0.25">
      <c r="A1" s="535" t="s">
        <v>1255</v>
      </c>
      <c r="B1" s="536"/>
      <c r="C1" s="537"/>
    </row>
    <row r="2" spans="1:14" s="66" customFormat="1" x14ac:dyDescent="0.25">
      <c r="A2" s="538" t="s">
        <v>1256</v>
      </c>
      <c r="B2" s="539"/>
      <c r="C2" s="540"/>
    </row>
    <row r="3" spans="1:14" s="66" customFormat="1" ht="15.75" thickBot="1" x14ac:dyDescent="0.3">
      <c r="A3" s="541" t="s">
        <v>1257</v>
      </c>
      <c r="B3" s="542"/>
      <c r="C3" s="543"/>
    </row>
    <row r="4" spans="1:14" s="66" customFormat="1" ht="15.75" x14ac:dyDescent="0.25">
      <c r="A4" s="574" t="s">
        <v>1372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  <c r="N4" s="574"/>
    </row>
    <row r="5" spans="1:14" s="261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customHeight="1" thickBot="1" x14ac:dyDescent="0.3">
      <c r="A6" s="34">
        <v>2</v>
      </c>
      <c r="B6" s="482" t="s">
        <v>1373</v>
      </c>
      <c r="C6" s="482"/>
      <c r="D6" s="482"/>
      <c r="E6" s="482"/>
      <c r="F6" s="482"/>
      <c r="G6" s="482"/>
      <c r="H6" s="482"/>
      <c r="I6" s="482"/>
      <c r="J6" s="482"/>
      <c r="K6" s="482"/>
      <c r="L6" s="482"/>
      <c r="M6" s="482"/>
      <c r="N6" s="482"/>
    </row>
    <row r="7" spans="1:14" s="43" customFormat="1" ht="33.75" x14ac:dyDescent="0.2">
      <c r="A7" s="40">
        <v>1</v>
      </c>
      <c r="B7" s="68" t="s">
        <v>417</v>
      </c>
      <c r="C7" s="68" t="s">
        <v>1374</v>
      </c>
      <c r="D7" s="68" t="s">
        <v>34</v>
      </c>
      <c r="E7" s="68" t="s">
        <v>107</v>
      </c>
      <c r="F7" s="173">
        <v>911</v>
      </c>
      <c r="G7" s="307"/>
      <c r="H7" s="34">
        <v>7</v>
      </c>
      <c r="I7" s="308" t="s">
        <v>67</v>
      </c>
      <c r="J7" s="431" t="s">
        <v>1434</v>
      </c>
      <c r="K7" s="431" t="s">
        <v>1435</v>
      </c>
      <c r="L7" s="431" t="s">
        <v>1432</v>
      </c>
      <c r="M7" s="432" t="s">
        <v>422</v>
      </c>
      <c r="N7" s="430"/>
    </row>
    <row r="8" spans="1:14" s="43" customFormat="1" ht="34.5" thickBot="1" x14ac:dyDescent="0.25">
      <c r="A8" s="40">
        <v>2</v>
      </c>
      <c r="B8" s="68" t="s">
        <v>425</v>
      </c>
      <c r="C8" s="68" t="s">
        <v>426</v>
      </c>
      <c r="D8" s="68" t="s">
        <v>34</v>
      </c>
      <c r="E8" s="68" t="s">
        <v>107</v>
      </c>
      <c r="F8" s="173">
        <v>911</v>
      </c>
      <c r="G8" s="311">
        <v>1</v>
      </c>
      <c r="H8" s="356">
        <v>11</v>
      </c>
      <c r="I8" s="68" t="s">
        <v>278</v>
      </c>
      <c r="J8" s="68" t="s">
        <v>1375</v>
      </c>
      <c r="K8" s="68" t="s">
        <v>428</v>
      </c>
      <c r="L8" s="68" t="s">
        <v>63</v>
      </c>
      <c r="M8" s="175" t="s">
        <v>1376</v>
      </c>
      <c r="N8" s="175"/>
    </row>
    <row r="9" spans="1:14" ht="15.75" thickBot="1" x14ac:dyDescent="0.3">
      <c r="H9" s="387">
        <f>+H7+H8</f>
        <v>18</v>
      </c>
    </row>
    <row r="10" spans="1:14" ht="15.75" thickBot="1" x14ac:dyDescent="0.3">
      <c r="A10" s="280">
        <v>1</v>
      </c>
      <c r="B10" s="487" t="s">
        <v>1348</v>
      </c>
      <c r="C10" s="487"/>
      <c r="D10" s="487"/>
      <c r="E10" s="487"/>
      <c r="F10" s="487"/>
      <c r="G10" s="487"/>
      <c r="H10" s="487"/>
      <c r="I10" s="487"/>
      <c r="J10" s="487"/>
      <c r="K10" s="487"/>
      <c r="L10" s="487"/>
      <c r="M10" s="487"/>
      <c r="N10" s="488"/>
    </row>
    <row r="11" spans="1:14" ht="23.25" thickBot="1" x14ac:dyDescent="0.3">
      <c r="A11" s="40">
        <v>1</v>
      </c>
      <c r="B11" s="68" t="s">
        <v>533</v>
      </c>
      <c r="C11" s="68" t="s">
        <v>534</v>
      </c>
      <c r="D11" s="68" t="s">
        <v>535</v>
      </c>
      <c r="E11" s="68" t="s">
        <v>517</v>
      </c>
      <c r="F11" s="173">
        <v>773</v>
      </c>
      <c r="G11" s="307">
        <v>1</v>
      </c>
      <c r="H11" s="280">
        <v>6</v>
      </c>
      <c r="I11" s="308" t="s">
        <v>278</v>
      </c>
      <c r="J11" s="68" t="s">
        <v>1377</v>
      </c>
      <c r="K11" s="68" t="s">
        <v>537</v>
      </c>
      <c r="L11" s="68" t="s">
        <v>63</v>
      </c>
      <c r="M11" s="175" t="s">
        <v>538</v>
      </c>
      <c r="N11" s="176"/>
    </row>
    <row r="12" spans="1:14" ht="15.75" thickBot="1" x14ac:dyDescent="0.3">
      <c r="H12" s="280">
        <f>+H11</f>
        <v>6</v>
      </c>
    </row>
    <row r="13" spans="1:14" x14ac:dyDescent="0.25">
      <c r="H13" s="388"/>
    </row>
    <row r="14" spans="1:14" x14ac:dyDescent="0.25">
      <c r="H14" s="388"/>
    </row>
    <row r="16" spans="1:14" x14ac:dyDescent="0.25">
      <c r="A16" s="534" t="s">
        <v>1370</v>
      </c>
      <c r="B16" s="534"/>
      <c r="C16" s="534"/>
      <c r="D16" s="534"/>
      <c r="E16" s="534"/>
      <c r="F16" s="534"/>
      <c r="G16" s="534"/>
      <c r="H16" s="309">
        <f>+H9+H12</f>
        <v>24</v>
      </c>
    </row>
    <row r="17" spans="1:11" x14ac:dyDescent="0.25">
      <c r="A17" s="534" t="s">
        <v>1371</v>
      </c>
      <c r="B17" s="534"/>
      <c r="C17" s="534"/>
      <c r="D17" s="534"/>
      <c r="E17" s="534"/>
      <c r="F17" s="534"/>
      <c r="G17" s="534"/>
      <c r="H17" s="309">
        <f>+A6+A10</f>
        <v>3</v>
      </c>
    </row>
    <row r="21" spans="1:11" x14ac:dyDescent="0.25">
      <c r="A21" s="425"/>
      <c r="B21" s="426"/>
      <c r="C21" s="425"/>
      <c r="D21" s="425"/>
      <c r="E21" s="425"/>
      <c r="F21" s="425"/>
      <c r="G21" s="427"/>
      <c r="H21" s="428"/>
      <c r="I21" s="429"/>
      <c r="J21" s="425"/>
      <c r="K21" s="379"/>
    </row>
  </sheetData>
  <mergeCells count="8">
    <mergeCell ref="A16:G16"/>
    <mergeCell ref="A17:G17"/>
    <mergeCell ref="A1:C1"/>
    <mergeCell ref="A2:C2"/>
    <mergeCell ref="A3:C3"/>
    <mergeCell ref="A4:N4"/>
    <mergeCell ref="B6:N6"/>
    <mergeCell ref="B10:N10"/>
  </mergeCells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7BF6D6-8500-4786-B8B5-07BDBB2E8722}">
  <dimension ref="A1:N11"/>
  <sheetViews>
    <sheetView workbookViewId="0">
      <selection activeCell="A4" sqref="A4:N4"/>
    </sheetView>
  </sheetViews>
  <sheetFormatPr defaultRowHeight="15" x14ac:dyDescent="0.25"/>
  <cols>
    <col min="1" max="1" width="3.28515625" customWidth="1"/>
    <col min="2" max="2" width="10.7109375" customWidth="1"/>
    <col min="6" max="6" width="7.140625" customWidth="1"/>
    <col min="7" max="7" width="8" customWidth="1"/>
    <col min="8" max="8" width="7.140625" customWidth="1"/>
    <col min="9" max="9" width="4.140625" customWidth="1"/>
    <col min="10" max="10" width="7.42578125" customWidth="1"/>
    <col min="11" max="11" width="9.7109375" customWidth="1"/>
    <col min="12" max="12" width="10" customWidth="1"/>
    <col min="13" max="13" width="12.28515625" customWidth="1"/>
    <col min="14" max="14" width="12.85546875" customWidth="1"/>
    <col min="257" max="257" width="3.28515625" customWidth="1"/>
    <col min="258" max="258" width="10.7109375" customWidth="1"/>
    <col min="262" max="262" width="7.140625" customWidth="1"/>
    <col min="263" max="263" width="8" customWidth="1"/>
    <col min="264" max="264" width="7.140625" customWidth="1"/>
    <col min="265" max="265" width="4.140625" customWidth="1"/>
    <col min="266" max="266" width="7.42578125" customWidth="1"/>
    <col min="267" max="267" width="7.7109375" customWidth="1"/>
    <col min="268" max="268" width="8.140625" customWidth="1"/>
    <col min="269" max="269" width="12.28515625" customWidth="1"/>
    <col min="270" max="270" width="12.85546875" customWidth="1"/>
    <col min="513" max="513" width="3.28515625" customWidth="1"/>
    <col min="514" max="514" width="10.7109375" customWidth="1"/>
    <col min="518" max="518" width="7.140625" customWidth="1"/>
    <col min="519" max="519" width="8" customWidth="1"/>
    <col min="520" max="520" width="7.140625" customWidth="1"/>
    <col min="521" max="521" width="4.140625" customWidth="1"/>
    <col min="522" max="522" width="7.42578125" customWidth="1"/>
    <col min="523" max="523" width="7.7109375" customWidth="1"/>
    <col min="524" max="524" width="8.140625" customWidth="1"/>
    <col min="525" max="525" width="12.28515625" customWidth="1"/>
    <col min="526" max="526" width="12.85546875" customWidth="1"/>
    <col min="769" max="769" width="3.28515625" customWidth="1"/>
    <col min="770" max="770" width="10.7109375" customWidth="1"/>
    <col min="774" max="774" width="7.140625" customWidth="1"/>
    <col min="775" max="775" width="8" customWidth="1"/>
    <col min="776" max="776" width="7.140625" customWidth="1"/>
    <col min="777" max="777" width="4.140625" customWidth="1"/>
    <col min="778" max="778" width="7.42578125" customWidth="1"/>
    <col min="779" max="779" width="7.7109375" customWidth="1"/>
    <col min="780" max="780" width="8.140625" customWidth="1"/>
    <col min="781" max="781" width="12.28515625" customWidth="1"/>
    <col min="782" max="782" width="12.85546875" customWidth="1"/>
    <col min="1025" max="1025" width="3.28515625" customWidth="1"/>
    <col min="1026" max="1026" width="10.7109375" customWidth="1"/>
    <col min="1030" max="1030" width="7.140625" customWidth="1"/>
    <col min="1031" max="1031" width="8" customWidth="1"/>
    <col min="1032" max="1032" width="7.140625" customWidth="1"/>
    <col min="1033" max="1033" width="4.140625" customWidth="1"/>
    <col min="1034" max="1034" width="7.42578125" customWidth="1"/>
    <col min="1035" max="1035" width="7.7109375" customWidth="1"/>
    <col min="1036" max="1036" width="8.140625" customWidth="1"/>
    <col min="1037" max="1037" width="12.28515625" customWidth="1"/>
    <col min="1038" max="1038" width="12.85546875" customWidth="1"/>
    <col min="1281" max="1281" width="3.28515625" customWidth="1"/>
    <col min="1282" max="1282" width="10.7109375" customWidth="1"/>
    <col min="1286" max="1286" width="7.140625" customWidth="1"/>
    <col min="1287" max="1287" width="8" customWidth="1"/>
    <col min="1288" max="1288" width="7.140625" customWidth="1"/>
    <col min="1289" max="1289" width="4.140625" customWidth="1"/>
    <col min="1290" max="1290" width="7.42578125" customWidth="1"/>
    <col min="1291" max="1291" width="7.7109375" customWidth="1"/>
    <col min="1292" max="1292" width="8.140625" customWidth="1"/>
    <col min="1293" max="1293" width="12.28515625" customWidth="1"/>
    <col min="1294" max="1294" width="12.85546875" customWidth="1"/>
    <col min="1537" max="1537" width="3.28515625" customWidth="1"/>
    <col min="1538" max="1538" width="10.7109375" customWidth="1"/>
    <col min="1542" max="1542" width="7.140625" customWidth="1"/>
    <col min="1543" max="1543" width="8" customWidth="1"/>
    <col min="1544" max="1544" width="7.140625" customWidth="1"/>
    <col min="1545" max="1545" width="4.140625" customWidth="1"/>
    <col min="1546" max="1546" width="7.42578125" customWidth="1"/>
    <col min="1547" max="1547" width="7.7109375" customWidth="1"/>
    <col min="1548" max="1548" width="8.140625" customWidth="1"/>
    <col min="1549" max="1549" width="12.28515625" customWidth="1"/>
    <col min="1550" max="1550" width="12.85546875" customWidth="1"/>
    <col min="1793" max="1793" width="3.28515625" customWidth="1"/>
    <col min="1794" max="1794" width="10.7109375" customWidth="1"/>
    <col min="1798" max="1798" width="7.140625" customWidth="1"/>
    <col min="1799" max="1799" width="8" customWidth="1"/>
    <col min="1800" max="1800" width="7.140625" customWidth="1"/>
    <col min="1801" max="1801" width="4.140625" customWidth="1"/>
    <col min="1802" max="1802" width="7.42578125" customWidth="1"/>
    <col min="1803" max="1803" width="7.7109375" customWidth="1"/>
    <col min="1804" max="1804" width="8.140625" customWidth="1"/>
    <col min="1805" max="1805" width="12.28515625" customWidth="1"/>
    <col min="1806" max="1806" width="12.85546875" customWidth="1"/>
    <col min="2049" max="2049" width="3.28515625" customWidth="1"/>
    <col min="2050" max="2050" width="10.7109375" customWidth="1"/>
    <col min="2054" max="2054" width="7.140625" customWidth="1"/>
    <col min="2055" max="2055" width="8" customWidth="1"/>
    <col min="2056" max="2056" width="7.140625" customWidth="1"/>
    <col min="2057" max="2057" width="4.140625" customWidth="1"/>
    <col min="2058" max="2058" width="7.42578125" customWidth="1"/>
    <col min="2059" max="2059" width="7.7109375" customWidth="1"/>
    <col min="2060" max="2060" width="8.140625" customWidth="1"/>
    <col min="2061" max="2061" width="12.28515625" customWidth="1"/>
    <col min="2062" max="2062" width="12.85546875" customWidth="1"/>
    <col min="2305" max="2305" width="3.28515625" customWidth="1"/>
    <col min="2306" max="2306" width="10.7109375" customWidth="1"/>
    <col min="2310" max="2310" width="7.140625" customWidth="1"/>
    <col min="2311" max="2311" width="8" customWidth="1"/>
    <col min="2312" max="2312" width="7.140625" customWidth="1"/>
    <col min="2313" max="2313" width="4.140625" customWidth="1"/>
    <col min="2314" max="2314" width="7.42578125" customWidth="1"/>
    <col min="2315" max="2315" width="7.7109375" customWidth="1"/>
    <col min="2316" max="2316" width="8.140625" customWidth="1"/>
    <col min="2317" max="2317" width="12.28515625" customWidth="1"/>
    <col min="2318" max="2318" width="12.85546875" customWidth="1"/>
    <col min="2561" max="2561" width="3.28515625" customWidth="1"/>
    <col min="2562" max="2562" width="10.7109375" customWidth="1"/>
    <col min="2566" max="2566" width="7.140625" customWidth="1"/>
    <col min="2567" max="2567" width="8" customWidth="1"/>
    <col min="2568" max="2568" width="7.140625" customWidth="1"/>
    <col min="2569" max="2569" width="4.140625" customWidth="1"/>
    <col min="2570" max="2570" width="7.42578125" customWidth="1"/>
    <col min="2571" max="2571" width="7.7109375" customWidth="1"/>
    <col min="2572" max="2572" width="8.140625" customWidth="1"/>
    <col min="2573" max="2573" width="12.28515625" customWidth="1"/>
    <col min="2574" max="2574" width="12.85546875" customWidth="1"/>
    <col min="2817" max="2817" width="3.28515625" customWidth="1"/>
    <col min="2818" max="2818" width="10.7109375" customWidth="1"/>
    <col min="2822" max="2822" width="7.140625" customWidth="1"/>
    <col min="2823" max="2823" width="8" customWidth="1"/>
    <col min="2824" max="2824" width="7.140625" customWidth="1"/>
    <col min="2825" max="2825" width="4.140625" customWidth="1"/>
    <col min="2826" max="2826" width="7.42578125" customWidth="1"/>
    <col min="2827" max="2827" width="7.7109375" customWidth="1"/>
    <col min="2828" max="2828" width="8.140625" customWidth="1"/>
    <col min="2829" max="2829" width="12.28515625" customWidth="1"/>
    <col min="2830" max="2830" width="12.85546875" customWidth="1"/>
    <col min="3073" max="3073" width="3.28515625" customWidth="1"/>
    <col min="3074" max="3074" width="10.7109375" customWidth="1"/>
    <col min="3078" max="3078" width="7.140625" customWidth="1"/>
    <col min="3079" max="3079" width="8" customWidth="1"/>
    <col min="3080" max="3080" width="7.140625" customWidth="1"/>
    <col min="3081" max="3081" width="4.140625" customWidth="1"/>
    <col min="3082" max="3082" width="7.42578125" customWidth="1"/>
    <col min="3083" max="3083" width="7.7109375" customWidth="1"/>
    <col min="3084" max="3084" width="8.140625" customWidth="1"/>
    <col min="3085" max="3085" width="12.28515625" customWidth="1"/>
    <col min="3086" max="3086" width="12.85546875" customWidth="1"/>
    <col min="3329" max="3329" width="3.28515625" customWidth="1"/>
    <col min="3330" max="3330" width="10.7109375" customWidth="1"/>
    <col min="3334" max="3334" width="7.140625" customWidth="1"/>
    <col min="3335" max="3335" width="8" customWidth="1"/>
    <col min="3336" max="3336" width="7.140625" customWidth="1"/>
    <col min="3337" max="3337" width="4.140625" customWidth="1"/>
    <col min="3338" max="3338" width="7.42578125" customWidth="1"/>
    <col min="3339" max="3339" width="7.7109375" customWidth="1"/>
    <col min="3340" max="3340" width="8.140625" customWidth="1"/>
    <col min="3341" max="3341" width="12.28515625" customWidth="1"/>
    <col min="3342" max="3342" width="12.85546875" customWidth="1"/>
    <col min="3585" max="3585" width="3.28515625" customWidth="1"/>
    <col min="3586" max="3586" width="10.7109375" customWidth="1"/>
    <col min="3590" max="3590" width="7.140625" customWidth="1"/>
    <col min="3591" max="3591" width="8" customWidth="1"/>
    <col min="3592" max="3592" width="7.140625" customWidth="1"/>
    <col min="3593" max="3593" width="4.140625" customWidth="1"/>
    <col min="3594" max="3594" width="7.42578125" customWidth="1"/>
    <col min="3595" max="3595" width="7.7109375" customWidth="1"/>
    <col min="3596" max="3596" width="8.140625" customWidth="1"/>
    <col min="3597" max="3597" width="12.28515625" customWidth="1"/>
    <col min="3598" max="3598" width="12.85546875" customWidth="1"/>
    <col min="3841" max="3841" width="3.28515625" customWidth="1"/>
    <col min="3842" max="3842" width="10.7109375" customWidth="1"/>
    <col min="3846" max="3846" width="7.140625" customWidth="1"/>
    <col min="3847" max="3847" width="8" customWidth="1"/>
    <col min="3848" max="3848" width="7.140625" customWidth="1"/>
    <col min="3849" max="3849" width="4.140625" customWidth="1"/>
    <col min="3850" max="3850" width="7.42578125" customWidth="1"/>
    <col min="3851" max="3851" width="7.7109375" customWidth="1"/>
    <col min="3852" max="3852" width="8.140625" customWidth="1"/>
    <col min="3853" max="3853" width="12.28515625" customWidth="1"/>
    <col min="3854" max="3854" width="12.85546875" customWidth="1"/>
    <col min="4097" max="4097" width="3.28515625" customWidth="1"/>
    <col min="4098" max="4098" width="10.7109375" customWidth="1"/>
    <col min="4102" max="4102" width="7.140625" customWidth="1"/>
    <col min="4103" max="4103" width="8" customWidth="1"/>
    <col min="4104" max="4104" width="7.140625" customWidth="1"/>
    <col min="4105" max="4105" width="4.140625" customWidth="1"/>
    <col min="4106" max="4106" width="7.42578125" customWidth="1"/>
    <col min="4107" max="4107" width="7.7109375" customWidth="1"/>
    <col min="4108" max="4108" width="8.140625" customWidth="1"/>
    <col min="4109" max="4109" width="12.28515625" customWidth="1"/>
    <col min="4110" max="4110" width="12.85546875" customWidth="1"/>
    <col min="4353" max="4353" width="3.28515625" customWidth="1"/>
    <col min="4354" max="4354" width="10.7109375" customWidth="1"/>
    <col min="4358" max="4358" width="7.140625" customWidth="1"/>
    <col min="4359" max="4359" width="8" customWidth="1"/>
    <col min="4360" max="4360" width="7.140625" customWidth="1"/>
    <col min="4361" max="4361" width="4.140625" customWidth="1"/>
    <col min="4362" max="4362" width="7.42578125" customWidth="1"/>
    <col min="4363" max="4363" width="7.7109375" customWidth="1"/>
    <col min="4364" max="4364" width="8.140625" customWidth="1"/>
    <col min="4365" max="4365" width="12.28515625" customWidth="1"/>
    <col min="4366" max="4366" width="12.85546875" customWidth="1"/>
    <col min="4609" max="4609" width="3.28515625" customWidth="1"/>
    <col min="4610" max="4610" width="10.7109375" customWidth="1"/>
    <col min="4614" max="4614" width="7.140625" customWidth="1"/>
    <col min="4615" max="4615" width="8" customWidth="1"/>
    <col min="4616" max="4616" width="7.140625" customWidth="1"/>
    <col min="4617" max="4617" width="4.140625" customWidth="1"/>
    <col min="4618" max="4618" width="7.42578125" customWidth="1"/>
    <col min="4619" max="4619" width="7.7109375" customWidth="1"/>
    <col min="4620" max="4620" width="8.140625" customWidth="1"/>
    <col min="4621" max="4621" width="12.28515625" customWidth="1"/>
    <col min="4622" max="4622" width="12.85546875" customWidth="1"/>
    <col min="4865" max="4865" width="3.28515625" customWidth="1"/>
    <col min="4866" max="4866" width="10.7109375" customWidth="1"/>
    <col min="4870" max="4870" width="7.140625" customWidth="1"/>
    <col min="4871" max="4871" width="8" customWidth="1"/>
    <col min="4872" max="4872" width="7.140625" customWidth="1"/>
    <col min="4873" max="4873" width="4.140625" customWidth="1"/>
    <col min="4874" max="4874" width="7.42578125" customWidth="1"/>
    <col min="4875" max="4875" width="7.7109375" customWidth="1"/>
    <col min="4876" max="4876" width="8.140625" customWidth="1"/>
    <col min="4877" max="4877" width="12.28515625" customWidth="1"/>
    <col min="4878" max="4878" width="12.85546875" customWidth="1"/>
    <col min="5121" max="5121" width="3.28515625" customWidth="1"/>
    <col min="5122" max="5122" width="10.7109375" customWidth="1"/>
    <col min="5126" max="5126" width="7.140625" customWidth="1"/>
    <col min="5127" max="5127" width="8" customWidth="1"/>
    <col min="5128" max="5128" width="7.140625" customWidth="1"/>
    <col min="5129" max="5129" width="4.140625" customWidth="1"/>
    <col min="5130" max="5130" width="7.42578125" customWidth="1"/>
    <col min="5131" max="5131" width="7.7109375" customWidth="1"/>
    <col min="5132" max="5132" width="8.140625" customWidth="1"/>
    <col min="5133" max="5133" width="12.28515625" customWidth="1"/>
    <col min="5134" max="5134" width="12.85546875" customWidth="1"/>
    <col min="5377" max="5377" width="3.28515625" customWidth="1"/>
    <col min="5378" max="5378" width="10.7109375" customWidth="1"/>
    <col min="5382" max="5382" width="7.140625" customWidth="1"/>
    <col min="5383" max="5383" width="8" customWidth="1"/>
    <col min="5384" max="5384" width="7.140625" customWidth="1"/>
    <col min="5385" max="5385" width="4.140625" customWidth="1"/>
    <col min="5386" max="5386" width="7.42578125" customWidth="1"/>
    <col min="5387" max="5387" width="7.7109375" customWidth="1"/>
    <col min="5388" max="5388" width="8.140625" customWidth="1"/>
    <col min="5389" max="5389" width="12.28515625" customWidth="1"/>
    <col min="5390" max="5390" width="12.85546875" customWidth="1"/>
    <col min="5633" max="5633" width="3.28515625" customWidth="1"/>
    <col min="5634" max="5634" width="10.7109375" customWidth="1"/>
    <col min="5638" max="5638" width="7.140625" customWidth="1"/>
    <col min="5639" max="5639" width="8" customWidth="1"/>
    <col min="5640" max="5640" width="7.140625" customWidth="1"/>
    <col min="5641" max="5641" width="4.140625" customWidth="1"/>
    <col min="5642" max="5642" width="7.42578125" customWidth="1"/>
    <col min="5643" max="5643" width="7.7109375" customWidth="1"/>
    <col min="5644" max="5644" width="8.140625" customWidth="1"/>
    <col min="5645" max="5645" width="12.28515625" customWidth="1"/>
    <col min="5646" max="5646" width="12.85546875" customWidth="1"/>
    <col min="5889" max="5889" width="3.28515625" customWidth="1"/>
    <col min="5890" max="5890" width="10.7109375" customWidth="1"/>
    <col min="5894" max="5894" width="7.140625" customWidth="1"/>
    <col min="5895" max="5895" width="8" customWidth="1"/>
    <col min="5896" max="5896" width="7.140625" customWidth="1"/>
    <col min="5897" max="5897" width="4.140625" customWidth="1"/>
    <col min="5898" max="5898" width="7.42578125" customWidth="1"/>
    <col min="5899" max="5899" width="7.7109375" customWidth="1"/>
    <col min="5900" max="5900" width="8.140625" customWidth="1"/>
    <col min="5901" max="5901" width="12.28515625" customWidth="1"/>
    <col min="5902" max="5902" width="12.85546875" customWidth="1"/>
    <col min="6145" max="6145" width="3.28515625" customWidth="1"/>
    <col min="6146" max="6146" width="10.7109375" customWidth="1"/>
    <col min="6150" max="6150" width="7.140625" customWidth="1"/>
    <col min="6151" max="6151" width="8" customWidth="1"/>
    <col min="6152" max="6152" width="7.140625" customWidth="1"/>
    <col min="6153" max="6153" width="4.140625" customWidth="1"/>
    <col min="6154" max="6154" width="7.42578125" customWidth="1"/>
    <col min="6155" max="6155" width="7.7109375" customWidth="1"/>
    <col min="6156" max="6156" width="8.140625" customWidth="1"/>
    <col min="6157" max="6157" width="12.28515625" customWidth="1"/>
    <col min="6158" max="6158" width="12.85546875" customWidth="1"/>
    <col min="6401" max="6401" width="3.28515625" customWidth="1"/>
    <col min="6402" max="6402" width="10.7109375" customWidth="1"/>
    <col min="6406" max="6406" width="7.140625" customWidth="1"/>
    <col min="6407" max="6407" width="8" customWidth="1"/>
    <col min="6408" max="6408" width="7.140625" customWidth="1"/>
    <col min="6409" max="6409" width="4.140625" customWidth="1"/>
    <col min="6410" max="6410" width="7.42578125" customWidth="1"/>
    <col min="6411" max="6411" width="7.7109375" customWidth="1"/>
    <col min="6412" max="6412" width="8.140625" customWidth="1"/>
    <col min="6413" max="6413" width="12.28515625" customWidth="1"/>
    <col min="6414" max="6414" width="12.85546875" customWidth="1"/>
    <col min="6657" max="6657" width="3.28515625" customWidth="1"/>
    <col min="6658" max="6658" width="10.7109375" customWidth="1"/>
    <col min="6662" max="6662" width="7.140625" customWidth="1"/>
    <col min="6663" max="6663" width="8" customWidth="1"/>
    <col min="6664" max="6664" width="7.140625" customWidth="1"/>
    <col min="6665" max="6665" width="4.140625" customWidth="1"/>
    <col min="6666" max="6666" width="7.42578125" customWidth="1"/>
    <col min="6667" max="6667" width="7.7109375" customWidth="1"/>
    <col min="6668" max="6668" width="8.140625" customWidth="1"/>
    <col min="6669" max="6669" width="12.28515625" customWidth="1"/>
    <col min="6670" max="6670" width="12.85546875" customWidth="1"/>
    <col min="6913" max="6913" width="3.28515625" customWidth="1"/>
    <col min="6914" max="6914" width="10.7109375" customWidth="1"/>
    <col min="6918" max="6918" width="7.140625" customWidth="1"/>
    <col min="6919" max="6919" width="8" customWidth="1"/>
    <col min="6920" max="6920" width="7.140625" customWidth="1"/>
    <col min="6921" max="6921" width="4.140625" customWidth="1"/>
    <col min="6922" max="6922" width="7.42578125" customWidth="1"/>
    <col min="6923" max="6923" width="7.7109375" customWidth="1"/>
    <col min="6924" max="6924" width="8.140625" customWidth="1"/>
    <col min="6925" max="6925" width="12.28515625" customWidth="1"/>
    <col min="6926" max="6926" width="12.85546875" customWidth="1"/>
    <col min="7169" max="7169" width="3.28515625" customWidth="1"/>
    <col min="7170" max="7170" width="10.7109375" customWidth="1"/>
    <col min="7174" max="7174" width="7.140625" customWidth="1"/>
    <col min="7175" max="7175" width="8" customWidth="1"/>
    <col min="7176" max="7176" width="7.140625" customWidth="1"/>
    <col min="7177" max="7177" width="4.140625" customWidth="1"/>
    <col min="7178" max="7178" width="7.42578125" customWidth="1"/>
    <col min="7179" max="7179" width="7.7109375" customWidth="1"/>
    <col min="7180" max="7180" width="8.140625" customWidth="1"/>
    <col min="7181" max="7181" width="12.28515625" customWidth="1"/>
    <col min="7182" max="7182" width="12.85546875" customWidth="1"/>
    <col min="7425" max="7425" width="3.28515625" customWidth="1"/>
    <col min="7426" max="7426" width="10.7109375" customWidth="1"/>
    <col min="7430" max="7430" width="7.140625" customWidth="1"/>
    <col min="7431" max="7431" width="8" customWidth="1"/>
    <col min="7432" max="7432" width="7.140625" customWidth="1"/>
    <col min="7433" max="7433" width="4.140625" customWidth="1"/>
    <col min="7434" max="7434" width="7.42578125" customWidth="1"/>
    <col min="7435" max="7435" width="7.7109375" customWidth="1"/>
    <col min="7436" max="7436" width="8.140625" customWidth="1"/>
    <col min="7437" max="7437" width="12.28515625" customWidth="1"/>
    <col min="7438" max="7438" width="12.85546875" customWidth="1"/>
    <col min="7681" max="7681" width="3.28515625" customWidth="1"/>
    <col min="7682" max="7682" width="10.7109375" customWidth="1"/>
    <col min="7686" max="7686" width="7.140625" customWidth="1"/>
    <col min="7687" max="7687" width="8" customWidth="1"/>
    <col min="7688" max="7688" width="7.140625" customWidth="1"/>
    <col min="7689" max="7689" width="4.140625" customWidth="1"/>
    <col min="7690" max="7690" width="7.42578125" customWidth="1"/>
    <col min="7691" max="7691" width="7.7109375" customWidth="1"/>
    <col min="7692" max="7692" width="8.140625" customWidth="1"/>
    <col min="7693" max="7693" width="12.28515625" customWidth="1"/>
    <col min="7694" max="7694" width="12.85546875" customWidth="1"/>
    <col min="7937" max="7937" width="3.28515625" customWidth="1"/>
    <col min="7938" max="7938" width="10.7109375" customWidth="1"/>
    <col min="7942" max="7942" width="7.140625" customWidth="1"/>
    <col min="7943" max="7943" width="8" customWidth="1"/>
    <col min="7944" max="7944" width="7.140625" customWidth="1"/>
    <col min="7945" max="7945" width="4.140625" customWidth="1"/>
    <col min="7946" max="7946" width="7.42578125" customWidth="1"/>
    <col min="7947" max="7947" width="7.7109375" customWidth="1"/>
    <col min="7948" max="7948" width="8.140625" customWidth="1"/>
    <col min="7949" max="7949" width="12.28515625" customWidth="1"/>
    <col min="7950" max="7950" width="12.85546875" customWidth="1"/>
    <col min="8193" max="8193" width="3.28515625" customWidth="1"/>
    <col min="8194" max="8194" width="10.7109375" customWidth="1"/>
    <col min="8198" max="8198" width="7.140625" customWidth="1"/>
    <col min="8199" max="8199" width="8" customWidth="1"/>
    <col min="8200" max="8200" width="7.140625" customWidth="1"/>
    <col min="8201" max="8201" width="4.140625" customWidth="1"/>
    <col min="8202" max="8202" width="7.42578125" customWidth="1"/>
    <col min="8203" max="8203" width="7.7109375" customWidth="1"/>
    <col min="8204" max="8204" width="8.140625" customWidth="1"/>
    <col min="8205" max="8205" width="12.28515625" customWidth="1"/>
    <col min="8206" max="8206" width="12.85546875" customWidth="1"/>
    <col min="8449" max="8449" width="3.28515625" customWidth="1"/>
    <col min="8450" max="8450" width="10.7109375" customWidth="1"/>
    <col min="8454" max="8454" width="7.140625" customWidth="1"/>
    <col min="8455" max="8455" width="8" customWidth="1"/>
    <col min="8456" max="8456" width="7.140625" customWidth="1"/>
    <col min="8457" max="8457" width="4.140625" customWidth="1"/>
    <col min="8458" max="8458" width="7.42578125" customWidth="1"/>
    <col min="8459" max="8459" width="7.7109375" customWidth="1"/>
    <col min="8460" max="8460" width="8.140625" customWidth="1"/>
    <col min="8461" max="8461" width="12.28515625" customWidth="1"/>
    <col min="8462" max="8462" width="12.85546875" customWidth="1"/>
    <col min="8705" max="8705" width="3.28515625" customWidth="1"/>
    <col min="8706" max="8706" width="10.7109375" customWidth="1"/>
    <col min="8710" max="8710" width="7.140625" customWidth="1"/>
    <col min="8711" max="8711" width="8" customWidth="1"/>
    <col min="8712" max="8712" width="7.140625" customWidth="1"/>
    <col min="8713" max="8713" width="4.140625" customWidth="1"/>
    <col min="8714" max="8714" width="7.42578125" customWidth="1"/>
    <col min="8715" max="8715" width="7.7109375" customWidth="1"/>
    <col min="8716" max="8716" width="8.140625" customWidth="1"/>
    <col min="8717" max="8717" width="12.28515625" customWidth="1"/>
    <col min="8718" max="8718" width="12.85546875" customWidth="1"/>
    <col min="8961" max="8961" width="3.28515625" customWidth="1"/>
    <col min="8962" max="8962" width="10.7109375" customWidth="1"/>
    <col min="8966" max="8966" width="7.140625" customWidth="1"/>
    <col min="8967" max="8967" width="8" customWidth="1"/>
    <col min="8968" max="8968" width="7.140625" customWidth="1"/>
    <col min="8969" max="8969" width="4.140625" customWidth="1"/>
    <col min="8970" max="8970" width="7.42578125" customWidth="1"/>
    <col min="8971" max="8971" width="7.7109375" customWidth="1"/>
    <col min="8972" max="8972" width="8.140625" customWidth="1"/>
    <col min="8973" max="8973" width="12.28515625" customWidth="1"/>
    <col min="8974" max="8974" width="12.85546875" customWidth="1"/>
    <col min="9217" max="9217" width="3.28515625" customWidth="1"/>
    <col min="9218" max="9218" width="10.7109375" customWidth="1"/>
    <col min="9222" max="9222" width="7.140625" customWidth="1"/>
    <col min="9223" max="9223" width="8" customWidth="1"/>
    <col min="9224" max="9224" width="7.140625" customWidth="1"/>
    <col min="9225" max="9225" width="4.140625" customWidth="1"/>
    <col min="9226" max="9226" width="7.42578125" customWidth="1"/>
    <col min="9227" max="9227" width="7.7109375" customWidth="1"/>
    <col min="9228" max="9228" width="8.140625" customWidth="1"/>
    <col min="9229" max="9229" width="12.28515625" customWidth="1"/>
    <col min="9230" max="9230" width="12.85546875" customWidth="1"/>
    <col min="9473" max="9473" width="3.28515625" customWidth="1"/>
    <col min="9474" max="9474" width="10.7109375" customWidth="1"/>
    <col min="9478" max="9478" width="7.140625" customWidth="1"/>
    <col min="9479" max="9479" width="8" customWidth="1"/>
    <col min="9480" max="9480" width="7.140625" customWidth="1"/>
    <col min="9481" max="9481" width="4.140625" customWidth="1"/>
    <col min="9482" max="9482" width="7.42578125" customWidth="1"/>
    <col min="9483" max="9483" width="7.7109375" customWidth="1"/>
    <col min="9484" max="9484" width="8.140625" customWidth="1"/>
    <col min="9485" max="9485" width="12.28515625" customWidth="1"/>
    <col min="9486" max="9486" width="12.85546875" customWidth="1"/>
    <col min="9729" max="9729" width="3.28515625" customWidth="1"/>
    <col min="9730" max="9730" width="10.7109375" customWidth="1"/>
    <col min="9734" max="9734" width="7.140625" customWidth="1"/>
    <col min="9735" max="9735" width="8" customWidth="1"/>
    <col min="9736" max="9736" width="7.140625" customWidth="1"/>
    <col min="9737" max="9737" width="4.140625" customWidth="1"/>
    <col min="9738" max="9738" width="7.42578125" customWidth="1"/>
    <col min="9739" max="9739" width="7.7109375" customWidth="1"/>
    <col min="9740" max="9740" width="8.140625" customWidth="1"/>
    <col min="9741" max="9741" width="12.28515625" customWidth="1"/>
    <col min="9742" max="9742" width="12.85546875" customWidth="1"/>
    <col min="9985" max="9985" width="3.28515625" customWidth="1"/>
    <col min="9986" max="9986" width="10.7109375" customWidth="1"/>
    <col min="9990" max="9990" width="7.140625" customWidth="1"/>
    <col min="9991" max="9991" width="8" customWidth="1"/>
    <col min="9992" max="9992" width="7.140625" customWidth="1"/>
    <col min="9993" max="9993" width="4.140625" customWidth="1"/>
    <col min="9994" max="9994" width="7.42578125" customWidth="1"/>
    <col min="9995" max="9995" width="7.7109375" customWidth="1"/>
    <col min="9996" max="9996" width="8.140625" customWidth="1"/>
    <col min="9997" max="9997" width="12.28515625" customWidth="1"/>
    <col min="9998" max="9998" width="12.85546875" customWidth="1"/>
    <col min="10241" max="10241" width="3.28515625" customWidth="1"/>
    <col min="10242" max="10242" width="10.7109375" customWidth="1"/>
    <col min="10246" max="10246" width="7.140625" customWidth="1"/>
    <col min="10247" max="10247" width="8" customWidth="1"/>
    <col min="10248" max="10248" width="7.140625" customWidth="1"/>
    <col min="10249" max="10249" width="4.140625" customWidth="1"/>
    <col min="10250" max="10250" width="7.42578125" customWidth="1"/>
    <col min="10251" max="10251" width="7.7109375" customWidth="1"/>
    <col min="10252" max="10252" width="8.140625" customWidth="1"/>
    <col min="10253" max="10253" width="12.28515625" customWidth="1"/>
    <col min="10254" max="10254" width="12.85546875" customWidth="1"/>
    <col min="10497" max="10497" width="3.28515625" customWidth="1"/>
    <col min="10498" max="10498" width="10.7109375" customWidth="1"/>
    <col min="10502" max="10502" width="7.140625" customWidth="1"/>
    <col min="10503" max="10503" width="8" customWidth="1"/>
    <col min="10504" max="10504" width="7.140625" customWidth="1"/>
    <col min="10505" max="10505" width="4.140625" customWidth="1"/>
    <col min="10506" max="10506" width="7.42578125" customWidth="1"/>
    <col min="10507" max="10507" width="7.7109375" customWidth="1"/>
    <col min="10508" max="10508" width="8.140625" customWidth="1"/>
    <col min="10509" max="10509" width="12.28515625" customWidth="1"/>
    <col min="10510" max="10510" width="12.85546875" customWidth="1"/>
    <col min="10753" max="10753" width="3.28515625" customWidth="1"/>
    <col min="10754" max="10754" width="10.7109375" customWidth="1"/>
    <col min="10758" max="10758" width="7.140625" customWidth="1"/>
    <col min="10759" max="10759" width="8" customWidth="1"/>
    <col min="10760" max="10760" width="7.140625" customWidth="1"/>
    <col min="10761" max="10761" width="4.140625" customWidth="1"/>
    <col min="10762" max="10762" width="7.42578125" customWidth="1"/>
    <col min="10763" max="10763" width="7.7109375" customWidth="1"/>
    <col min="10764" max="10764" width="8.140625" customWidth="1"/>
    <col min="10765" max="10765" width="12.28515625" customWidth="1"/>
    <col min="10766" max="10766" width="12.85546875" customWidth="1"/>
    <col min="11009" max="11009" width="3.28515625" customWidth="1"/>
    <col min="11010" max="11010" width="10.7109375" customWidth="1"/>
    <col min="11014" max="11014" width="7.140625" customWidth="1"/>
    <col min="11015" max="11015" width="8" customWidth="1"/>
    <col min="11016" max="11016" width="7.140625" customWidth="1"/>
    <col min="11017" max="11017" width="4.140625" customWidth="1"/>
    <col min="11018" max="11018" width="7.42578125" customWidth="1"/>
    <col min="11019" max="11019" width="7.7109375" customWidth="1"/>
    <col min="11020" max="11020" width="8.140625" customWidth="1"/>
    <col min="11021" max="11021" width="12.28515625" customWidth="1"/>
    <col min="11022" max="11022" width="12.85546875" customWidth="1"/>
    <col min="11265" max="11265" width="3.28515625" customWidth="1"/>
    <col min="11266" max="11266" width="10.7109375" customWidth="1"/>
    <col min="11270" max="11270" width="7.140625" customWidth="1"/>
    <col min="11271" max="11271" width="8" customWidth="1"/>
    <col min="11272" max="11272" width="7.140625" customWidth="1"/>
    <col min="11273" max="11273" width="4.140625" customWidth="1"/>
    <col min="11274" max="11274" width="7.42578125" customWidth="1"/>
    <col min="11275" max="11275" width="7.7109375" customWidth="1"/>
    <col min="11276" max="11276" width="8.140625" customWidth="1"/>
    <col min="11277" max="11277" width="12.28515625" customWidth="1"/>
    <col min="11278" max="11278" width="12.85546875" customWidth="1"/>
    <col min="11521" max="11521" width="3.28515625" customWidth="1"/>
    <col min="11522" max="11522" width="10.7109375" customWidth="1"/>
    <col min="11526" max="11526" width="7.140625" customWidth="1"/>
    <col min="11527" max="11527" width="8" customWidth="1"/>
    <col min="11528" max="11528" width="7.140625" customWidth="1"/>
    <col min="11529" max="11529" width="4.140625" customWidth="1"/>
    <col min="11530" max="11530" width="7.42578125" customWidth="1"/>
    <col min="11531" max="11531" width="7.7109375" customWidth="1"/>
    <col min="11532" max="11532" width="8.140625" customWidth="1"/>
    <col min="11533" max="11533" width="12.28515625" customWidth="1"/>
    <col min="11534" max="11534" width="12.85546875" customWidth="1"/>
    <col min="11777" max="11777" width="3.28515625" customWidth="1"/>
    <col min="11778" max="11778" width="10.7109375" customWidth="1"/>
    <col min="11782" max="11782" width="7.140625" customWidth="1"/>
    <col min="11783" max="11783" width="8" customWidth="1"/>
    <col min="11784" max="11784" width="7.140625" customWidth="1"/>
    <col min="11785" max="11785" width="4.140625" customWidth="1"/>
    <col min="11786" max="11786" width="7.42578125" customWidth="1"/>
    <col min="11787" max="11787" width="7.7109375" customWidth="1"/>
    <col min="11788" max="11788" width="8.140625" customWidth="1"/>
    <col min="11789" max="11789" width="12.28515625" customWidth="1"/>
    <col min="11790" max="11790" width="12.85546875" customWidth="1"/>
    <col min="12033" max="12033" width="3.28515625" customWidth="1"/>
    <col min="12034" max="12034" width="10.7109375" customWidth="1"/>
    <col min="12038" max="12038" width="7.140625" customWidth="1"/>
    <col min="12039" max="12039" width="8" customWidth="1"/>
    <col min="12040" max="12040" width="7.140625" customWidth="1"/>
    <col min="12041" max="12041" width="4.140625" customWidth="1"/>
    <col min="12042" max="12042" width="7.42578125" customWidth="1"/>
    <col min="12043" max="12043" width="7.7109375" customWidth="1"/>
    <col min="12044" max="12044" width="8.140625" customWidth="1"/>
    <col min="12045" max="12045" width="12.28515625" customWidth="1"/>
    <col min="12046" max="12046" width="12.85546875" customWidth="1"/>
    <col min="12289" max="12289" width="3.28515625" customWidth="1"/>
    <col min="12290" max="12290" width="10.7109375" customWidth="1"/>
    <col min="12294" max="12294" width="7.140625" customWidth="1"/>
    <col min="12295" max="12295" width="8" customWidth="1"/>
    <col min="12296" max="12296" width="7.140625" customWidth="1"/>
    <col min="12297" max="12297" width="4.140625" customWidth="1"/>
    <col min="12298" max="12298" width="7.42578125" customWidth="1"/>
    <col min="12299" max="12299" width="7.7109375" customWidth="1"/>
    <col min="12300" max="12300" width="8.140625" customWidth="1"/>
    <col min="12301" max="12301" width="12.28515625" customWidth="1"/>
    <col min="12302" max="12302" width="12.85546875" customWidth="1"/>
    <col min="12545" max="12545" width="3.28515625" customWidth="1"/>
    <col min="12546" max="12546" width="10.7109375" customWidth="1"/>
    <col min="12550" max="12550" width="7.140625" customWidth="1"/>
    <col min="12551" max="12551" width="8" customWidth="1"/>
    <col min="12552" max="12552" width="7.140625" customWidth="1"/>
    <col min="12553" max="12553" width="4.140625" customWidth="1"/>
    <col min="12554" max="12554" width="7.42578125" customWidth="1"/>
    <col min="12555" max="12555" width="7.7109375" customWidth="1"/>
    <col min="12556" max="12556" width="8.140625" customWidth="1"/>
    <col min="12557" max="12557" width="12.28515625" customWidth="1"/>
    <col min="12558" max="12558" width="12.85546875" customWidth="1"/>
    <col min="12801" max="12801" width="3.28515625" customWidth="1"/>
    <col min="12802" max="12802" width="10.7109375" customWidth="1"/>
    <col min="12806" max="12806" width="7.140625" customWidth="1"/>
    <col min="12807" max="12807" width="8" customWidth="1"/>
    <col min="12808" max="12808" width="7.140625" customWidth="1"/>
    <col min="12809" max="12809" width="4.140625" customWidth="1"/>
    <col min="12810" max="12810" width="7.42578125" customWidth="1"/>
    <col min="12811" max="12811" width="7.7109375" customWidth="1"/>
    <col min="12812" max="12812" width="8.140625" customWidth="1"/>
    <col min="12813" max="12813" width="12.28515625" customWidth="1"/>
    <col min="12814" max="12814" width="12.85546875" customWidth="1"/>
    <col min="13057" max="13057" width="3.28515625" customWidth="1"/>
    <col min="13058" max="13058" width="10.7109375" customWidth="1"/>
    <col min="13062" max="13062" width="7.140625" customWidth="1"/>
    <col min="13063" max="13063" width="8" customWidth="1"/>
    <col min="13064" max="13064" width="7.140625" customWidth="1"/>
    <col min="13065" max="13065" width="4.140625" customWidth="1"/>
    <col min="13066" max="13066" width="7.42578125" customWidth="1"/>
    <col min="13067" max="13067" width="7.7109375" customWidth="1"/>
    <col min="13068" max="13068" width="8.140625" customWidth="1"/>
    <col min="13069" max="13069" width="12.28515625" customWidth="1"/>
    <col min="13070" max="13070" width="12.85546875" customWidth="1"/>
    <col min="13313" max="13313" width="3.28515625" customWidth="1"/>
    <col min="13314" max="13314" width="10.7109375" customWidth="1"/>
    <col min="13318" max="13318" width="7.140625" customWidth="1"/>
    <col min="13319" max="13319" width="8" customWidth="1"/>
    <col min="13320" max="13320" width="7.140625" customWidth="1"/>
    <col min="13321" max="13321" width="4.140625" customWidth="1"/>
    <col min="13322" max="13322" width="7.42578125" customWidth="1"/>
    <col min="13323" max="13323" width="7.7109375" customWidth="1"/>
    <col min="13324" max="13324" width="8.140625" customWidth="1"/>
    <col min="13325" max="13325" width="12.28515625" customWidth="1"/>
    <col min="13326" max="13326" width="12.85546875" customWidth="1"/>
    <col min="13569" max="13569" width="3.28515625" customWidth="1"/>
    <col min="13570" max="13570" width="10.7109375" customWidth="1"/>
    <col min="13574" max="13574" width="7.140625" customWidth="1"/>
    <col min="13575" max="13575" width="8" customWidth="1"/>
    <col min="13576" max="13576" width="7.140625" customWidth="1"/>
    <col min="13577" max="13577" width="4.140625" customWidth="1"/>
    <col min="13578" max="13578" width="7.42578125" customWidth="1"/>
    <col min="13579" max="13579" width="7.7109375" customWidth="1"/>
    <col min="13580" max="13580" width="8.140625" customWidth="1"/>
    <col min="13581" max="13581" width="12.28515625" customWidth="1"/>
    <col min="13582" max="13582" width="12.85546875" customWidth="1"/>
    <col min="13825" max="13825" width="3.28515625" customWidth="1"/>
    <col min="13826" max="13826" width="10.7109375" customWidth="1"/>
    <col min="13830" max="13830" width="7.140625" customWidth="1"/>
    <col min="13831" max="13831" width="8" customWidth="1"/>
    <col min="13832" max="13832" width="7.140625" customWidth="1"/>
    <col min="13833" max="13833" width="4.140625" customWidth="1"/>
    <col min="13834" max="13834" width="7.42578125" customWidth="1"/>
    <col min="13835" max="13835" width="7.7109375" customWidth="1"/>
    <col min="13836" max="13836" width="8.140625" customWidth="1"/>
    <col min="13837" max="13837" width="12.28515625" customWidth="1"/>
    <col min="13838" max="13838" width="12.85546875" customWidth="1"/>
    <col min="14081" max="14081" width="3.28515625" customWidth="1"/>
    <col min="14082" max="14082" width="10.7109375" customWidth="1"/>
    <col min="14086" max="14086" width="7.140625" customWidth="1"/>
    <col min="14087" max="14087" width="8" customWidth="1"/>
    <col min="14088" max="14088" width="7.140625" customWidth="1"/>
    <col min="14089" max="14089" width="4.140625" customWidth="1"/>
    <col min="14090" max="14090" width="7.42578125" customWidth="1"/>
    <col min="14091" max="14091" width="7.7109375" customWidth="1"/>
    <col min="14092" max="14092" width="8.140625" customWidth="1"/>
    <col min="14093" max="14093" width="12.28515625" customWidth="1"/>
    <col min="14094" max="14094" width="12.85546875" customWidth="1"/>
    <col min="14337" max="14337" width="3.28515625" customWidth="1"/>
    <col min="14338" max="14338" width="10.7109375" customWidth="1"/>
    <col min="14342" max="14342" width="7.140625" customWidth="1"/>
    <col min="14343" max="14343" width="8" customWidth="1"/>
    <col min="14344" max="14344" width="7.140625" customWidth="1"/>
    <col min="14345" max="14345" width="4.140625" customWidth="1"/>
    <col min="14346" max="14346" width="7.42578125" customWidth="1"/>
    <col min="14347" max="14347" width="7.7109375" customWidth="1"/>
    <col min="14348" max="14348" width="8.140625" customWidth="1"/>
    <col min="14349" max="14349" width="12.28515625" customWidth="1"/>
    <col min="14350" max="14350" width="12.85546875" customWidth="1"/>
    <col min="14593" max="14593" width="3.28515625" customWidth="1"/>
    <col min="14594" max="14594" width="10.7109375" customWidth="1"/>
    <col min="14598" max="14598" width="7.140625" customWidth="1"/>
    <col min="14599" max="14599" width="8" customWidth="1"/>
    <col min="14600" max="14600" width="7.140625" customWidth="1"/>
    <col min="14601" max="14601" width="4.140625" customWidth="1"/>
    <col min="14602" max="14602" width="7.42578125" customWidth="1"/>
    <col min="14603" max="14603" width="7.7109375" customWidth="1"/>
    <col min="14604" max="14604" width="8.140625" customWidth="1"/>
    <col min="14605" max="14605" width="12.28515625" customWidth="1"/>
    <col min="14606" max="14606" width="12.85546875" customWidth="1"/>
    <col min="14849" max="14849" width="3.28515625" customWidth="1"/>
    <col min="14850" max="14850" width="10.7109375" customWidth="1"/>
    <col min="14854" max="14854" width="7.140625" customWidth="1"/>
    <col min="14855" max="14855" width="8" customWidth="1"/>
    <col min="14856" max="14856" width="7.140625" customWidth="1"/>
    <col min="14857" max="14857" width="4.140625" customWidth="1"/>
    <col min="14858" max="14858" width="7.42578125" customWidth="1"/>
    <col min="14859" max="14859" width="7.7109375" customWidth="1"/>
    <col min="14860" max="14860" width="8.140625" customWidth="1"/>
    <col min="14861" max="14861" width="12.28515625" customWidth="1"/>
    <col min="14862" max="14862" width="12.85546875" customWidth="1"/>
    <col min="15105" max="15105" width="3.28515625" customWidth="1"/>
    <col min="15106" max="15106" width="10.7109375" customWidth="1"/>
    <col min="15110" max="15110" width="7.140625" customWidth="1"/>
    <col min="15111" max="15111" width="8" customWidth="1"/>
    <col min="15112" max="15112" width="7.140625" customWidth="1"/>
    <col min="15113" max="15113" width="4.140625" customWidth="1"/>
    <col min="15114" max="15114" width="7.42578125" customWidth="1"/>
    <col min="15115" max="15115" width="7.7109375" customWidth="1"/>
    <col min="15116" max="15116" width="8.140625" customWidth="1"/>
    <col min="15117" max="15117" width="12.28515625" customWidth="1"/>
    <col min="15118" max="15118" width="12.85546875" customWidth="1"/>
    <col min="15361" max="15361" width="3.28515625" customWidth="1"/>
    <col min="15362" max="15362" width="10.7109375" customWidth="1"/>
    <col min="15366" max="15366" width="7.140625" customWidth="1"/>
    <col min="15367" max="15367" width="8" customWidth="1"/>
    <col min="15368" max="15368" width="7.140625" customWidth="1"/>
    <col min="15369" max="15369" width="4.140625" customWidth="1"/>
    <col min="15370" max="15370" width="7.42578125" customWidth="1"/>
    <col min="15371" max="15371" width="7.7109375" customWidth="1"/>
    <col min="15372" max="15372" width="8.140625" customWidth="1"/>
    <col min="15373" max="15373" width="12.28515625" customWidth="1"/>
    <col min="15374" max="15374" width="12.85546875" customWidth="1"/>
    <col min="15617" max="15617" width="3.28515625" customWidth="1"/>
    <col min="15618" max="15618" width="10.7109375" customWidth="1"/>
    <col min="15622" max="15622" width="7.140625" customWidth="1"/>
    <col min="15623" max="15623" width="8" customWidth="1"/>
    <col min="15624" max="15624" width="7.140625" customWidth="1"/>
    <col min="15625" max="15625" width="4.140625" customWidth="1"/>
    <col min="15626" max="15626" width="7.42578125" customWidth="1"/>
    <col min="15627" max="15627" width="7.7109375" customWidth="1"/>
    <col min="15628" max="15628" width="8.140625" customWidth="1"/>
    <col min="15629" max="15629" width="12.28515625" customWidth="1"/>
    <col min="15630" max="15630" width="12.85546875" customWidth="1"/>
    <col min="15873" max="15873" width="3.28515625" customWidth="1"/>
    <col min="15874" max="15874" width="10.7109375" customWidth="1"/>
    <col min="15878" max="15878" width="7.140625" customWidth="1"/>
    <col min="15879" max="15879" width="8" customWidth="1"/>
    <col min="15880" max="15880" width="7.140625" customWidth="1"/>
    <col min="15881" max="15881" width="4.140625" customWidth="1"/>
    <col min="15882" max="15882" width="7.42578125" customWidth="1"/>
    <col min="15883" max="15883" width="7.7109375" customWidth="1"/>
    <col min="15884" max="15884" width="8.140625" customWidth="1"/>
    <col min="15885" max="15885" width="12.28515625" customWidth="1"/>
    <col min="15886" max="15886" width="12.85546875" customWidth="1"/>
    <col min="16129" max="16129" width="3.28515625" customWidth="1"/>
    <col min="16130" max="16130" width="10.7109375" customWidth="1"/>
    <col min="16134" max="16134" width="7.140625" customWidth="1"/>
    <col min="16135" max="16135" width="8" customWidth="1"/>
    <col min="16136" max="16136" width="7.140625" customWidth="1"/>
    <col min="16137" max="16137" width="4.140625" customWidth="1"/>
    <col min="16138" max="16138" width="7.42578125" customWidth="1"/>
    <col min="16139" max="16139" width="7.7109375" customWidth="1"/>
    <col min="16140" max="16140" width="8.140625" customWidth="1"/>
    <col min="16141" max="16141" width="12.28515625" customWidth="1"/>
    <col min="16142" max="16142" width="12.85546875" customWidth="1"/>
  </cols>
  <sheetData>
    <row r="1" spans="1:14" s="66" customFormat="1" x14ac:dyDescent="0.25">
      <c r="A1" s="535" t="s">
        <v>1255</v>
      </c>
      <c r="B1" s="536"/>
      <c r="C1" s="537"/>
    </row>
    <row r="2" spans="1:14" s="66" customFormat="1" x14ac:dyDescent="0.25">
      <c r="A2" s="538" t="s">
        <v>1256</v>
      </c>
      <c r="B2" s="539"/>
      <c r="C2" s="540"/>
    </row>
    <row r="3" spans="1:14" s="66" customFormat="1" ht="15.75" thickBot="1" x14ac:dyDescent="0.3">
      <c r="A3" s="541" t="s">
        <v>1257</v>
      </c>
      <c r="B3" s="542"/>
      <c r="C3" s="543"/>
    </row>
    <row r="4" spans="1:14" s="66" customFormat="1" ht="15.75" x14ac:dyDescent="0.25">
      <c r="A4" s="574" t="s">
        <v>806</v>
      </c>
      <c r="B4" s="574"/>
      <c r="C4" s="574"/>
      <c r="D4" s="574"/>
      <c r="E4" s="574"/>
      <c r="F4" s="574"/>
      <c r="G4" s="574"/>
      <c r="H4" s="574"/>
      <c r="I4" s="574"/>
      <c r="J4" s="574"/>
      <c r="K4" s="574"/>
      <c r="L4" s="574"/>
      <c r="M4" s="574"/>
      <c r="N4" s="574"/>
    </row>
    <row r="5" spans="1:14" s="261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ht="15.75" thickBot="1" x14ac:dyDescent="0.3">
      <c r="A6" s="275">
        <v>1</v>
      </c>
      <c r="B6" s="518" t="s">
        <v>1378</v>
      </c>
      <c r="C6" s="518"/>
      <c r="D6" s="518"/>
      <c r="E6" s="518"/>
      <c r="F6" s="518"/>
      <c r="G6" s="518"/>
      <c r="H6" s="529"/>
      <c r="I6" s="518"/>
      <c r="J6" s="518"/>
      <c r="K6" s="518"/>
      <c r="L6" s="518"/>
      <c r="M6" s="518"/>
      <c r="N6" s="519"/>
    </row>
    <row r="7" spans="1:14" s="43" customFormat="1" ht="45.75" thickBot="1" x14ac:dyDescent="0.25">
      <c r="A7" s="40">
        <v>1</v>
      </c>
      <c r="B7" s="68" t="s">
        <v>805</v>
      </c>
      <c r="C7" s="68" t="s">
        <v>1379</v>
      </c>
      <c r="D7" s="68" t="s">
        <v>1380</v>
      </c>
      <c r="E7" s="68" t="s">
        <v>783</v>
      </c>
      <c r="F7" s="173">
        <v>623</v>
      </c>
      <c r="G7" s="307">
        <v>0</v>
      </c>
      <c r="H7" s="389">
        <v>5</v>
      </c>
      <c r="I7" s="308" t="s">
        <v>67</v>
      </c>
      <c r="J7" s="68" t="s">
        <v>1381</v>
      </c>
      <c r="K7" s="68" t="s">
        <v>810</v>
      </c>
      <c r="L7" s="68" t="s">
        <v>63</v>
      </c>
      <c r="M7" s="175" t="s">
        <v>811</v>
      </c>
      <c r="N7" s="176"/>
    </row>
    <row r="8" spans="1:14" ht="15.75" thickBot="1" x14ac:dyDescent="0.3">
      <c r="H8" s="390">
        <f>H7</f>
        <v>5</v>
      </c>
    </row>
    <row r="10" spans="1:14" x14ac:dyDescent="0.25">
      <c r="A10" s="534" t="s">
        <v>1370</v>
      </c>
      <c r="B10" s="534"/>
      <c r="C10" s="534"/>
      <c r="D10" s="534"/>
      <c r="E10" s="534"/>
      <c r="F10" s="534"/>
      <c r="G10" s="534"/>
      <c r="H10" s="309">
        <f>+H8</f>
        <v>5</v>
      </c>
    </row>
    <row r="11" spans="1:14" x14ac:dyDescent="0.25">
      <c r="A11" s="534" t="s">
        <v>1371</v>
      </c>
      <c r="B11" s="534"/>
      <c r="C11" s="534"/>
      <c r="D11" s="534"/>
      <c r="E11" s="534"/>
      <c r="F11" s="534"/>
      <c r="G11" s="534"/>
      <c r="H11" s="309">
        <f>+A6</f>
        <v>1</v>
      </c>
    </row>
  </sheetData>
  <mergeCells count="7">
    <mergeCell ref="A11:G11"/>
    <mergeCell ref="A1:C1"/>
    <mergeCell ref="A2:C2"/>
    <mergeCell ref="A3:C3"/>
    <mergeCell ref="A4:N4"/>
    <mergeCell ref="B6:N6"/>
    <mergeCell ref="A10:G10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DDDDB-4B5D-49F5-9F38-8938DBC726E0}">
  <dimension ref="A1:X18"/>
  <sheetViews>
    <sheetView workbookViewId="0">
      <selection activeCell="E11" sqref="E11"/>
    </sheetView>
  </sheetViews>
  <sheetFormatPr defaultRowHeight="15" x14ac:dyDescent="0.25"/>
  <cols>
    <col min="1" max="1" width="5.28515625" style="286" customWidth="1"/>
    <col min="2" max="2" width="13.7109375" customWidth="1"/>
    <col min="3" max="3" width="17" customWidth="1"/>
    <col min="4" max="4" width="20.7109375" customWidth="1"/>
    <col min="5" max="5" width="17" customWidth="1"/>
    <col min="6" max="6" width="16.28515625" customWidth="1"/>
    <col min="7" max="7" width="20" customWidth="1"/>
    <col min="8" max="8" width="17.7109375" customWidth="1"/>
    <col min="9" max="9" width="20.42578125" customWidth="1"/>
    <col min="10" max="10" width="15.7109375" customWidth="1"/>
    <col min="11" max="11" width="13.85546875" customWidth="1"/>
    <col min="12" max="12" width="11.7109375" customWidth="1"/>
    <col min="13" max="13" width="12.85546875" customWidth="1"/>
    <col min="14" max="14" width="12" customWidth="1"/>
    <col min="15" max="15" width="13.5703125" customWidth="1"/>
    <col min="16" max="16" width="12.7109375" customWidth="1"/>
    <col min="17" max="17" width="33.140625" customWidth="1"/>
    <col min="18" max="18" width="2.85546875" customWidth="1"/>
  </cols>
  <sheetData>
    <row r="1" spans="1:24" ht="15.75" thickBot="1" x14ac:dyDescent="0.3">
      <c r="A1" s="576"/>
      <c r="B1" s="576"/>
      <c r="C1" s="576"/>
      <c r="D1" s="576"/>
      <c r="E1" s="576"/>
      <c r="F1" s="576"/>
      <c r="G1" s="576"/>
      <c r="H1" s="576"/>
      <c r="I1" s="576"/>
      <c r="J1" s="576"/>
      <c r="K1" s="576"/>
      <c r="L1" s="576"/>
      <c r="M1" s="576"/>
      <c r="N1" s="576"/>
      <c r="O1" s="576"/>
      <c r="P1" s="576"/>
      <c r="Q1" s="576"/>
      <c r="R1" s="1"/>
    </row>
    <row r="2" spans="1:24" ht="18.75" x14ac:dyDescent="0.25">
      <c r="A2" s="577" t="s">
        <v>1406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1"/>
    </row>
    <row r="3" spans="1:24" ht="15.75" thickBot="1" x14ac:dyDescent="0.3">
      <c r="A3" s="3" t="s">
        <v>0</v>
      </c>
      <c r="B3" s="4" t="s">
        <v>1</v>
      </c>
      <c r="C3" s="4" t="s">
        <v>2</v>
      </c>
      <c r="D3" s="4" t="s">
        <v>1382</v>
      </c>
      <c r="E3" s="4" t="s">
        <v>1383</v>
      </c>
      <c r="F3" s="4" t="s">
        <v>3</v>
      </c>
      <c r="G3" s="4" t="s">
        <v>4</v>
      </c>
      <c r="H3" s="4" t="s">
        <v>5</v>
      </c>
      <c r="I3" s="4" t="s">
        <v>6</v>
      </c>
      <c r="J3" s="4" t="s">
        <v>8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4" t="s">
        <v>17</v>
      </c>
      <c r="R3" s="6"/>
    </row>
    <row r="4" spans="1:24" ht="15.75" thickBot="1" x14ac:dyDescent="0.3">
      <c r="A4" s="312">
        <v>2</v>
      </c>
      <c r="B4" s="482"/>
      <c r="C4" s="482"/>
      <c r="D4" s="482"/>
      <c r="E4" s="482"/>
      <c r="F4" s="482"/>
      <c r="G4" s="482"/>
      <c r="H4" s="482"/>
      <c r="I4" s="482"/>
      <c r="J4" s="482"/>
      <c r="K4" s="482"/>
      <c r="L4" s="482"/>
      <c r="M4" s="482"/>
      <c r="N4" s="482"/>
      <c r="O4" s="482"/>
      <c r="P4" s="482"/>
      <c r="Q4" s="482"/>
      <c r="R4" s="1"/>
    </row>
    <row r="5" spans="1:24" ht="22.5" x14ac:dyDescent="0.25">
      <c r="A5" s="359">
        <v>1</v>
      </c>
      <c r="B5" s="360" t="s">
        <v>1384</v>
      </c>
      <c r="C5" s="360" t="s">
        <v>25</v>
      </c>
      <c r="D5" s="361">
        <v>44617</v>
      </c>
      <c r="E5" s="360" t="s">
        <v>1385</v>
      </c>
      <c r="F5" s="360" t="s">
        <v>1386</v>
      </c>
      <c r="G5" s="360" t="s">
        <v>71</v>
      </c>
      <c r="H5" s="360" t="s">
        <v>49</v>
      </c>
      <c r="I5" s="362">
        <v>979</v>
      </c>
      <c r="J5" s="363">
        <v>283</v>
      </c>
      <c r="K5" s="360" t="s">
        <v>50</v>
      </c>
      <c r="L5" s="360" t="s">
        <v>1387</v>
      </c>
      <c r="M5" s="360" t="s">
        <v>1388</v>
      </c>
      <c r="N5" s="360" t="s">
        <v>158</v>
      </c>
      <c r="O5" s="364" t="s">
        <v>1389</v>
      </c>
      <c r="P5" s="365"/>
      <c r="Q5" s="366" t="s">
        <v>1390</v>
      </c>
      <c r="R5" s="116"/>
      <c r="T5" s="1"/>
      <c r="U5" s="38"/>
      <c r="V5" s="38"/>
      <c r="W5" s="38"/>
      <c r="X5" s="39"/>
    </row>
    <row r="6" spans="1:24" ht="33.75" x14ac:dyDescent="0.25">
      <c r="A6" s="367">
        <v>2</v>
      </c>
      <c r="B6" s="360" t="s">
        <v>1391</v>
      </c>
      <c r="C6" s="360" t="s">
        <v>25</v>
      </c>
      <c r="D6" s="361" t="s">
        <v>1392</v>
      </c>
      <c r="E6" s="360" t="s">
        <v>1393</v>
      </c>
      <c r="F6" s="360" t="s">
        <v>1394</v>
      </c>
      <c r="G6" s="360" t="s">
        <v>71</v>
      </c>
      <c r="H6" s="360" t="s">
        <v>49</v>
      </c>
      <c r="I6" s="362">
        <v>979</v>
      </c>
      <c r="J6" s="363">
        <v>80</v>
      </c>
      <c r="K6" s="368" t="s">
        <v>108</v>
      </c>
      <c r="L6" s="368" t="s">
        <v>109</v>
      </c>
      <c r="M6" s="368" t="s">
        <v>1396</v>
      </c>
      <c r="N6" s="368" t="s">
        <v>1395</v>
      </c>
      <c r="O6" s="364" t="s">
        <v>1168</v>
      </c>
      <c r="P6" s="364"/>
      <c r="Q6" s="369" t="s">
        <v>110</v>
      </c>
    </row>
    <row r="7" spans="1:24" x14ac:dyDescent="0.25">
      <c r="A7" s="314"/>
      <c r="B7" s="31"/>
      <c r="C7" s="31"/>
      <c r="D7" s="315"/>
      <c r="E7" s="31"/>
      <c r="F7" s="31"/>
      <c r="G7" s="31"/>
      <c r="H7" s="31"/>
      <c r="I7" s="32"/>
      <c r="J7" s="59"/>
      <c r="K7" s="316"/>
      <c r="L7" s="316"/>
      <c r="M7" s="316"/>
      <c r="N7" s="316"/>
      <c r="O7" s="35"/>
      <c r="P7" s="35"/>
      <c r="Q7" s="42"/>
    </row>
    <row r="8" spans="1:24" x14ac:dyDescent="0.25">
      <c r="A8" s="314"/>
      <c r="B8" s="31"/>
      <c r="C8" s="31"/>
      <c r="D8" s="315"/>
      <c r="E8" s="31"/>
      <c r="F8" s="31"/>
      <c r="G8" s="31"/>
      <c r="H8" s="31"/>
      <c r="I8" s="32"/>
      <c r="J8" s="59"/>
      <c r="K8" s="316"/>
      <c r="L8" s="316"/>
      <c r="M8" s="316"/>
      <c r="N8" s="316"/>
      <c r="O8" s="35"/>
      <c r="P8" s="35"/>
      <c r="Q8" s="42"/>
    </row>
    <row r="9" spans="1:24" x14ac:dyDescent="0.25">
      <c r="A9" s="314"/>
      <c r="B9" s="31"/>
      <c r="C9" s="31"/>
      <c r="D9" s="315"/>
      <c r="E9" s="31"/>
      <c r="F9" s="31"/>
      <c r="G9" s="31"/>
      <c r="H9" s="31"/>
      <c r="I9" s="32"/>
      <c r="J9" s="59"/>
      <c r="K9" s="316"/>
      <c r="L9" s="316"/>
      <c r="M9" s="316"/>
      <c r="N9" s="316"/>
      <c r="O9" s="35"/>
      <c r="P9" s="35"/>
      <c r="Q9" s="42"/>
    </row>
    <row r="10" spans="1:24" x14ac:dyDescent="0.25">
      <c r="A10" s="314"/>
      <c r="B10" s="31"/>
      <c r="C10" s="31"/>
      <c r="D10" s="315"/>
      <c r="E10" s="31"/>
      <c r="F10" s="31"/>
      <c r="G10" s="31"/>
      <c r="H10" s="31"/>
      <c r="I10" s="32"/>
      <c r="J10" s="59"/>
      <c r="K10" s="316"/>
      <c r="L10" s="316"/>
      <c r="M10" s="316"/>
      <c r="N10" s="316"/>
      <c r="O10" s="35"/>
      <c r="P10" s="35"/>
      <c r="Q10" s="42"/>
    </row>
    <row r="11" spans="1:24" x14ac:dyDescent="0.25">
      <c r="A11" s="314"/>
      <c r="B11" s="31"/>
      <c r="C11" s="31"/>
      <c r="D11" s="315"/>
      <c r="E11" s="31"/>
      <c r="F11" s="31"/>
      <c r="G11" s="31"/>
      <c r="H11" s="31"/>
      <c r="I11" s="32"/>
      <c r="J11" s="59"/>
      <c r="K11" s="316"/>
      <c r="L11" s="316"/>
      <c r="M11" s="316"/>
      <c r="N11" s="316"/>
      <c r="O11" s="35"/>
      <c r="P11" s="35"/>
      <c r="Q11" s="42"/>
    </row>
    <row r="12" spans="1:24" x14ac:dyDescent="0.25">
      <c r="A12" s="314"/>
      <c r="B12" s="31"/>
      <c r="C12" s="31"/>
      <c r="D12" s="315"/>
      <c r="E12" s="31"/>
      <c r="F12" s="31"/>
      <c r="G12" s="31"/>
      <c r="H12" s="31"/>
      <c r="I12" s="32"/>
      <c r="J12" s="59"/>
      <c r="K12" s="316"/>
      <c r="L12" s="316"/>
      <c r="M12" s="316"/>
      <c r="N12" s="316"/>
      <c r="O12" s="35"/>
      <c r="P12" s="35"/>
      <c r="Q12" s="42"/>
    </row>
    <row r="14" spans="1:24" x14ac:dyDescent="0.25">
      <c r="B14" s="534" t="s">
        <v>1297</v>
      </c>
      <c r="C14" s="534"/>
      <c r="D14" s="534"/>
      <c r="E14" s="534"/>
      <c r="F14" s="534"/>
      <c r="G14" s="534"/>
      <c r="H14" s="534"/>
      <c r="I14" s="534"/>
      <c r="J14" s="370">
        <f>SUM(J5:J13)</f>
        <v>363</v>
      </c>
    </row>
    <row r="15" spans="1:24" x14ac:dyDescent="0.25">
      <c r="B15" s="534" t="s">
        <v>1298</v>
      </c>
      <c r="C15" s="534"/>
      <c r="D15" s="534"/>
      <c r="E15" s="534"/>
      <c r="F15" s="534"/>
      <c r="G15" s="534"/>
      <c r="H15" s="534"/>
      <c r="I15" s="534"/>
      <c r="J15" s="371">
        <f>+A4</f>
        <v>2</v>
      </c>
    </row>
    <row r="16" spans="1:24" x14ac:dyDescent="0.25">
      <c r="J16" s="372"/>
    </row>
    <row r="17" spans="2:3" x14ac:dyDescent="0.25">
      <c r="C17" s="317"/>
    </row>
    <row r="18" spans="2:3" x14ac:dyDescent="0.25">
      <c r="B18" t="s">
        <v>1549</v>
      </c>
    </row>
  </sheetData>
  <mergeCells count="5">
    <mergeCell ref="A1:Q1"/>
    <mergeCell ref="A2:Q2"/>
    <mergeCell ref="B4:Q4"/>
    <mergeCell ref="B14:I14"/>
    <mergeCell ref="B15:I15"/>
  </mergeCells>
  <hyperlinks>
    <hyperlink ref="Q6" r:id="rId1" xr:uid="{28843151-8A25-49DD-A7BB-8DD0F8BD9486}"/>
    <hyperlink ref="Q5" r:id="rId2" xr:uid="{DC8C85E1-C37E-4220-8ED6-AA42440BE4BF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BADA2-164A-44A1-B271-B6E9E6810435}">
  <dimension ref="A1:I172"/>
  <sheetViews>
    <sheetView workbookViewId="0">
      <selection activeCell="Q7" sqref="Q7"/>
    </sheetView>
  </sheetViews>
  <sheetFormatPr defaultRowHeight="15" x14ac:dyDescent="0.25"/>
  <cols>
    <col min="2" max="2" width="19.7109375" customWidth="1"/>
    <col min="3" max="3" width="15.5703125" customWidth="1"/>
    <col min="4" max="5" width="20.42578125" customWidth="1"/>
    <col min="6" max="6" width="19" customWidth="1"/>
    <col min="7" max="7" width="19.7109375" customWidth="1"/>
    <col min="8" max="8" width="12.7109375" customWidth="1"/>
  </cols>
  <sheetData>
    <row r="1" spans="1:9" ht="15.75" x14ac:dyDescent="0.25">
      <c r="A1" s="524" t="s">
        <v>1548</v>
      </c>
      <c r="B1" s="480"/>
      <c r="C1" s="480"/>
      <c r="D1" s="480"/>
      <c r="E1" s="480"/>
      <c r="F1" s="480"/>
      <c r="G1" s="480"/>
      <c r="H1" s="480"/>
      <c r="I1" s="480"/>
    </row>
    <row r="2" spans="1:9" ht="23.25" thickBot="1" x14ac:dyDescent="0.3">
      <c r="A2" s="3" t="s">
        <v>0</v>
      </c>
      <c r="B2" s="4" t="s">
        <v>1</v>
      </c>
      <c r="C2" s="4" t="s">
        <v>2</v>
      </c>
      <c r="D2" s="154" t="s">
        <v>1143</v>
      </c>
      <c r="E2" s="154" t="s">
        <v>1143</v>
      </c>
      <c r="F2" s="4" t="s">
        <v>3</v>
      </c>
      <c r="G2" s="4" t="s">
        <v>4</v>
      </c>
      <c r="H2" s="4" t="s">
        <v>5</v>
      </c>
      <c r="I2" s="4" t="s">
        <v>6</v>
      </c>
    </row>
    <row r="3" spans="1:9" ht="15.75" thickBot="1" x14ac:dyDescent="0.3">
      <c r="A3" s="10">
        <v>65</v>
      </c>
      <c r="B3" s="482" t="s">
        <v>23</v>
      </c>
      <c r="C3" s="482"/>
      <c r="D3" s="482"/>
      <c r="E3" s="482"/>
      <c r="F3" s="482"/>
      <c r="G3" s="482"/>
      <c r="H3" s="482"/>
      <c r="I3" s="482"/>
    </row>
    <row r="4" spans="1:9" ht="22.5" x14ac:dyDescent="0.25">
      <c r="A4" s="391">
        <v>1</v>
      </c>
      <c r="B4" s="392" t="s">
        <v>24</v>
      </c>
      <c r="C4" s="392" t="s">
        <v>25</v>
      </c>
      <c r="D4" s="393">
        <v>18.408266000000001</v>
      </c>
      <c r="E4" s="393">
        <v>-66.159730999999994</v>
      </c>
      <c r="F4" s="392" t="s">
        <v>26</v>
      </c>
      <c r="G4" s="392" t="s">
        <v>27</v>
      </c>
      <c r="H4" s="392" t="s">
        <v>28</v>
      </c>
      <c r="I4" s="394">
        <v>961</v>
      </c>
    </row>
    <row r="5" spans="1:9" ht="15.6" customHeight="1" x14ac:dyDescent="0.25">
      <c r="A5" s="391">
        <f>+A4+1</f>
        <v>2</v>
      </c>
      <c r="B5" s="392" t="s">
        <v>38</v>
      </c>
      <c r="C5" s="392" t="s">
        <v>25</v>
      </c>
      <c r="D5" s="393">
        <v>18.19342</v>
      </c>
      <c r="E5" s="393">
        <v>-66.052683000000002</v>
      </c>
      <c r="F5" s="392" t="s">
        <v>39</v>
      </c>
      <c r="G5" s="392" t="s">
        <v>40</v>
      </c>
      <c r="H5" s="392" t="s">
        <v>41</v>
      </c>
      <c r="I5" s="394">
        <v>726</v>
      </c>
    </row>
    <row r="6" spans="1:9" x14ac:dyDescent="0.25">
      <c r="A6" s="391">
        <f t="shared" ref="A6:A62" si="0">+A5+1</f>
        <v>3</v>
      </c>
      <c r="B6" s="392" t="s">
        <v>47</v>
      </c>
      <c r="C6" s="392" t="s">
        <v>25</v>
      </c>
      <c r="D6" s="395">
        <v>18.443159000000001</v>
      </c>
      <c r="E6" s="395">
        <v>-66.019908999999998</v>
      </c>
      <c r="F6" s="392" t="s">
        <v>48</v>
      </c>
      <c r="G6" s="392"/>
      <c r="H6" s="392" t="s">
        <v>49</v>
      </c>
      <c r="I6" s="394">
        <v>979</v>
      </c>
    </row>
    <row r="7" spans="1:9" ht="15" customHeight="1" x14ac:dyDescent="0.25">
      <c r="A7" s="391">
        <f t="shared" si="0"/>
        <v>4</v>
      </c>
      <c r="B7" s="392" t="s">
        <v>57</v>
      </c>
      <c r="C7" s="392" t="s">
        <v>25</v>
      </c>
      <c r="D7" s="393">
        <v>18.442941999999999</v>
      </c>
      <c r="E7" s="393">
        <v>-66.028062000000006</v>
      </c>
      <c r="F7" s="392" t="s">
        <v>58</v>
      </c>
      <c r="G7" s="392" t="s">
        <v>59</v>
      </c>
      <c r="H7" s="392" t="s">
        <v>49</v>
      </c>
      <c r="I7" s="394">
        <v>646</v>
      </c>
    </row>
    <row r="8" spans="1:9" x14ac:dyDescent="0.25">
      <c r="A8" s="391">
        <f>+A7+1</f>
        <v>5</v>
      </c>
      <c r="B8" s="31" t="s">
        <v>69</v>
      </c>
      <c r="C8" s="31" t="s">
        <v>25</v>
      </c>
      <c r="D8" s="393">
        <v>18.442319000000001</v>
      </c>
      <c r="E8" s="393">
        <v>-66.016131000000001</v>
      </c>
      <c r="F8" s="31" t="s">
        <v>70</v>
      </c>
      <c r="G8" s="31" t="s">
        <v>71</v>
      </c>
      <c r="H8" s="31" t="s">
        <v>49</v>
      </c>
      <c r="I8" s="32">
        <v>979</v>
      </c>
    </row>
    <row r="9" spans="1:9" ht="22.5" x14ac:dyDescent="0.25">
      <c r="A9" s="391">
        <f t="shared" si="0"/>
        <v>6</v>
      </c>
      <c r="B9" s="31" t="s">
        <v>76</v>
      </c>
      <c r="C9" s="31" t="s">
        <v>25</v>
      </c>
      <c r="D9" s="393">
        <v>18.443486</v>
      </c>
      <c r="E9" s="393">
        <v>-66.008602999999994</v>
      </c>
      <c r="F9" s="31" t="s">
        <v>77</v>
      </c>
      <c r="G9" s="31" t="s">
        <v>78</v>
      </c>
      <c r="H9" s="31" t="s">
        <v>49</v>
      </c>
      <c r="I9" s="32">
        <v>9148053</v>
      </c>
    </row>
    <row r="10" spans="1:9" ht="22.5" x14ac:dyDescent="0.25">
      <c r="A10" s="391">
        <f t="shared" si="0"/>
        <v>7</v>
      </c>
      <c r="B10" s="31" t="s">
        <v>84</v>
      </c>
      <c r="C10" s="31" t="s">
        <v>25</v>
      </c>
      <c r="D10" s="393">
        <v>18.439399999999999</v>
      </c>
      <c r="E10" s="393">
        <v>-66.022204000000002</v>
      </c>
      <c r="F10" s="31" t="s">
        <v>85</v>
      </c>
      <c r="G10" s="31" t="s">
        <v>34</v>
      </c>
      <c r="H10" s="31" t="s">
        <v>49</v>
      </c>
      <c r="I10" s="32">
        <v>979</v>
      </c>
    </row>
    <row r="11" spans="1:9" ht="22.5" x14ac:dyDescent="0.25">
      <c r="A11" s="391">
        <f t="shared" si="0"/>
        <v>8</v>
      </c>
      <c r="B11" s="31" t="s">
        <v>91</v>
      </c>
      <c r="C11" s="31" t="s">
        <v>25</v>
      </c>
      <c r="D11" s="393">
        <v>18.441566000000002</v>
      </c>
      <c r="E11" s="393">
        <v>-66.016259000000005</v>
      </c>
      <c r="F11" s="31" t="s">
        <v>92</v>
      </c>
      <c r="G11" s="31" t="s">
        <v>34</v>
      </c>
      <c r="H11" s="31" t="s">
        <v>49</v>
      </c>
      <c r="I11" s="32">
        <v>979</v>
      </c>
    </row>
    <row r="12" spans="1:9" ht="22.5" x14ac:dyDescent="0.25">
      <c r="A12" s="391">
        <f t="shared" si="0"/>
        <v>9</v>
      </c>
      <c r="B12" s="31" t="s">
        <v>98</v>
      </c>
      <c r="C12" s="31" t="s">
        <v>25</v>
      </c>
      <c r="D12" s="393">
        <v>18.438831</v>
      </c>
      <c r="E12" s="393">
        <v>-66.004852</v>
      </c>
      <c r="F12" s="31" t="s">
        <v>99</v>
      </c>
      <c r="G12" s="31" t="s">
        <v>100</v>
      </c>
      <c r="H12" s="31" t="s">
        <v>49</v>
      </c>
      <c r="I12" s="32">
        <v>937</v>
      </c>
    </row>
    <row r="13" spans="1:9" x14ac:dyDescent="0.25">
      <c r="A13" s="391">
        <f>+A12+1</f>
        <v>10</v>
      </c>
      <c r="B13" s="31" t="s">
        <v>111</v>
      </c>
      <c r="C13" s="31" t="s">
        <v>25</v>
      </c>
      <c r="D13" s="393">
        <v>18.443436999999999</v>
      </c>
      <c r="E13" s="393">
        <v>-66.026871</v>
      </c>
      <c r="F13" s="31" t="s">
        <v>112</v>
      </c>
      <c r="G13" s="31" t="s">
        <v>113</v>
      </c>
      <c r="H13" s="31" t="s">
        <v>49</v>
      </c>
      <c r="I13" s="32">
        <v>979</v>
      </c>
    </row>
    <row r="14" spans="1:9" x14ac:dyDescent="0.25">
      <c r="A14" s="391">
        <f t="shared" si="0"/>
        <v>11</v>
      </c>
      <c r="B14" s="31" t="s">
        <v>121</v>
      </c>
      <c r="C14" s="31" t="s">
        <v>25</v>
      </c>
      <c r="D14" s="393">
        <v>18.440764000000001</v>
      </c>
      <c r="E14" s="393">
        <v>-66.021844000000002</v>
      </c>
      <c r="F14" s="31" t="s">
        <v>122</v>
      </c>
      <c r="G14" s="31" t="s">
        <v>123</v>
      </c>
      <c r="H14" s="31" t="s">
        <v>49</v>
      </c>
      <c r="I14" s="32">
        <v>979</v>
      </c>
    </row>
    <row r="15" spans="1:9" x14ac:dyDescent="0.25">
      <c r="A15" s="391">
        <f t="shared" si="0"/>
        <v>12</v>
      </c>
      <c r="B15" s="31" t="s">
        <v>129</v>
      </c>
      <c r="C15" s="31" t="s">
        <v>25</v>
      </c>
      <c r="D15" s="393">
        <v>18.442841000000001</v>
      </c>
      <c r="E15" s="393">
        <v>-66.015696000000005</v>
      </c>
      <c r="F15" s="31" t="s">
        <v>130</v>
      </c>
      <c r="G15" s="31" t="s">
        <v>71</v>
      </c>
      <c r="H15" s="31" t="s">
        <v>49</v>
      </c>
      <c r="I15" s="32">
        <v>979</v>
      </c>
    </row>
    <row r="16" spans="1:9" x14ac:dyDescent="0.25">
      <c r="A16" s="391">
        <f t="shared" si="0"/>
        <v>13</v>
      </c>
      <c r="B16" s="31" t="s">
        <v>136</v>
      </c>
      <c r="C16" s="31" t="s">
        <v>137</v>
      </c>
      <c r="D16" s="393">
        <v>18.442941999999999</v>
      </c>
      <c r="E16" s="393">
        <v>-66.028062000000006</v>
      </c>
      <c r="F16" s="31" t="s">
        <v>138</v>
      </c>
      <c r="G16" s="31" t="s">
        <v>139</v>
      </c>
      <c r="H16" s="31" t="s">
        <v>49</v>
      </c>
      <c r="I16" s="32">
        <v>979</v>
      </c>
    </row>
    <row r="17" spans="1:9" x14ac:dyDescent="0.25">
      <c r="A17" s="391">
        <f t="shared" si="0"/>
        <v>14</v>
      </c>
      <c r="B17" s="31" t="s">
        <v>153</v>
      </c>
      <c r="C17" s="31" t="s">
        <v>25</v>
      </c>
      <c r="D17" s="393">
        <v>18.453723</v>
      </c>
      <c r="E17" s="393">
        <v>-66.060209</v>
      </c>
      <c r="F17" s="31" t="s">
        <v>154</v>
      </c>
      <c r="G17" s="31" t="s">
        <v>155</v>
      </c>
      <c r="H17" s="31" t="s">
        <v>107</v>
      </c>
      <c r="I17" s="32">
        <v>911</v>
      </c>
    </row>
    <row r="18" spans="1:9" x14ac:dyDescent="0.25">
      <c r="A18" s="391">
        <f t="shared" si="0"/>
        <v>15</v>
      </c>
      <c r="B18" s="31" t="s">
        <v>162</v>
      </c>
      <c r="C18" s="31" t="s">
        <v>25</v>
      </c>
      <c r="D18" s="393">
        <v>18.452784000000001</v>
      </c>
      <c r="E18" s="393">
        <v>-66.060309000000004</v>
      </c>
      <c r="F18" s="31" t="s">
        <v>163</v>
      </c>
      <c r="G18" s="31" t="s">
        <v>164</v>
      </c>
      <c r="H18" s="31" t="s">
        <v>107</v>
      </c>
      <c r="I18" s="32">
        <v>9111244</v>
      </c>
    </row>
    <row r="19" spans="1:9" ht="22.5" x14ac:dyDescent="0.25">
      <c r="A19" s="391">
        <f t="shared" si="0"/>
        <v>16</v>
      </c>
      <c r="B19" s="31" t="s">
        <v>167</v>
      </c>
      <c r="C19" s="31" t="s">
        <v>25</v>
      </c>
      <c r="D19" s="393">
        <v>18.455521000000001</v>
      </c>
      <c r="E19" s="393">
        <v>-66.071783999999994</v>
      </c>
      <c r="F19" s="31" t="s">
        <v>168</v>
      </c>
      <c r="G19" s="31" t="s">
        <v>34</v>
      </c>
      <c r="H19" s="31" t="s">
        <v>107</v>
      </c>
      <c r="I19" s="32">
        <v>907</v>
      </c>
    </row>
    <row r="20" spans="1:9" x14ac:dyDescent="0.25">
      <c r="A20" s="391">
        <f t="shared" si="0"/>
        <v>17</v>
      </c>
      <c r="B20" s="31" t="s">
        <v>174</v>
      </c>
      <c r="C20" s="31" t="s">
        <v>25</v>
      </c>
      <c r="D20" s="393">
        <v>18.463808</v>
      </c>
      <c r="E20" s="393">
        <v>-66.085072999999994</v>
      </c>
      <c r="F20" s="31" t="s">
        <v>175</v>
      </c>
      <c r="G20" s="31" t="s">
        <v>176</v>
      </c>
      <c r="H20" s="31" t="s">
        <v>107</v>
      </c>
      <c r="I20" s="32">
        <v>9021872</v>
      </c>
    </row>
    <row r="21" spans="1:9" x14ac:dyDescent="0.25">
      <c r="A21" s="391">
        <f t="shared" si="0"/>
        <v>18</v>
      </c>
      <c r="B21" s="31" t="s">
        <v>182</v>
      </c>
      <c r="C21" s="31" t="s">
        <v>25</v>
      </c>
      <c r="D21" s="393">
        <v>18.465441999999999</v>
      </c>
      <c r="E21" s="393">
        <v>-66.113263000000003</v>
      </c>
      <c r="F21" s="31" t="s">
        <v>183</v>
      </c>
      <c r="G21" s="31" t="s">
        <v>0</v>
      </c>
      <c r="H21" s="31" t="s">
        <v>107</v>
      </c>
      <c r="I21" s="32">
        <v>901</v>
      </c>
    </row>
    <row r="22" spans="1:9" x14ac:dyDescent="0.25">
      <c r="A22" s="391">
        <f t="shared" si="0"/>
        <v>19</v>
      </c>
      <c r="B22" s="31" t="s">
        <v>189</v>
      </c>
      <c r="C22" s="31" t="s">
        <v>25</v>
      </c>
      <c r="D22" s="393">
        <v>18.454871000000001</v>
      </c>
      <c r="E22" s="393">
        <v>-66.072637</v>
      </c>
      <c r="F22" s="31" t="s">
        <v>190</v>
      </c>
      <c r="G22" s="31" t="s">
        <v>34</v>
      </c>
      <c r="H22" s="31" t="s">
        <v>107</v>
      </c>
      <c r="I22" s="32">
        <v>907</v>
      </c>
    </row>
    <row r="23" spans="1:9" ht="22.5" x14ac:dyDescent="0.25">
      <c r="A23" s="391">
        <f t="shared" si="0"/>
        <v>20</v>
      </c>
      <c r="B23" s="31" t="s">
        <v>196</v>
      </c>
      <c r="C23" s="31" t="s">
        <v>197</v>
      </c>
      <c r="D23" s="393">
        <v>18.45317</v>
      </c>
      <c r="E23" s="393">
        <v>-66.062122000000002</v>
      </c>
      <c r="F23" s="31" t="s">
        <v>198</v>
      </c>
      <c r="G23" s="31" t="s">
        <v>34</v>
      </c>
      <c r="H23" s="31" t="s">
        <v>107</v>
      </c>
      <c r="I23" s="32">
        <v>911</v>
      </c>
    </row>
    <row r="24" spans="1:9" x14ac:dyDescent="0.25">
      <c r="A24" s="391">
        <f t="shared" si="0"/>
        <v>21</v>
      </c>
      <c r="B24" s="31" t="s">
        <v>207</v>
      </c>
      <c r="C24" s="31" t="s">
        <v>197</v>
      </c>
      <c r="D24" s="393">
        <v>18.467276999999999</v>
      </c>
      <c r="E24" s="393">
        <v>-66.113799999999998</v>
      </c>
      <c r="F24" s="31" t="s">
        <v>208</v>
      </c>
      <c r="G24" s="31" t="s">
        <v>34</v>
      </c>
      <c r="H24" s="31" t="s">
        <v>107</v>
      </c>
      <c r="I24" s="32">
        <v>901</v>
      </c>
    </row>
    <row r="25" spans="1:9" x14ac:dyDescent="0.25">
      <c r="A25" s="391">
        <f t="shared" si="0"/>
        <v>22</v>
      </c>
      <c r="B25" s="31" t="s">
        <v>214</v>
      </c>
      <c r="C25" s="31" t="s">
        <v>25</v>
      </c>
      <c r="D25" s="393">
        <v>18.452399</v>
      </c>
      <c r="E25" s="393">
        <v>-66.084331000000006</v>
      </c>
      <c r="F25" s="31" t="s">
        <v>215</v>
      </c>
      <c r="G25" s="31" t="s">
        <v>216</v>
      </c>
      <c r="H25" s="31" t="s">
        <v>107</v>
      </c>
      <c r="I25" s="32">
        <v>907</v>
      </c>
    </row>
    <row r="26" spans="1:9" x14ac:dyDescent="0.25">
      <c r="A26" s="391">
        <f t="shared" si="0"/>
        <v>23</v>
      </c>
      <c r="B26" s="31" t="s">
        <v>1145</v>
      </c>
      <c r="C26" s="31" t="s">
        <v>25</v>
      </c>
      <c r="D26" s="393">
        <v>18.456676999999999</v>
      </c>
      <c r="E26" s="393">
        <v>-66.075714000000005</v>
      </c>
      <c r="F26" s="31" t="s">
        <v>220</v>
      </c>
      <c r="G26" s="31" t="s">
        <v>164</v>
      </c>
      <c r="H26" s="31" t="s">
        <v>107</v>
      </c>
      <c r="I26" s="32">
        <v>907</v>
      </c>
    </row>
    <row r="27" spans="1:9" x14ac:dyDescent="0.25">
      <c r="A27" s="391">
        <f t="shared" si="0"/>
        <v>24</v>
      </c>
      <c r="B27" s="31" t="s">
        <v>224</v>
      </c>
      <c r="C27" s="31" t="s">
        <v>225</v>
      </c>
      <c r="D27" s="393">
        <v>18.458682</v>
      </c>
      <c r="E27" s="393">
        <v>-66.075934000000004</v>
      </c>
      <c r="F27" s="31" t="s">
        <v>226</v>
      </c>
      <c r="G27" s="31" t="s">
        <v>34</v>
      </c>
      <c r="H27" s="31" t="s">
        <v>107</v>
      </c>
      <c r="I27" s="32">
        <v>9071055</v>
      </c>
    </row>
    <row r="28" spans="1:9" x14ac:dyDescent="0.25">
      <c r="A28" s="391">
        <f t="shared" si="0"/>
        <v>25</v>
      </c>
      <c r="B28" s="31" t="s">
        <v>231</v>
      </c>
      <c r="C28" s="31" t="s">
        <v>25</v>
      </c>
      <c r="D28" s="393">
        <v>18.455615000000002</v>
      </c>
      <c r="E28" s="393">
        <v>-66.072978000000006</v>
      </c>
      <c r="F28" s="31" t="s">
        <v>232</v>
      </c>
      <c r="G28" s="31" t="s">
        <v>164</v>
      </c>
      <c r="H28" s="31" t="s">
        <v>107</v>
      </c>
      <c r="I28" s="32">
        <v>907</v>
      </c>
    </row>
    <row r="29" spans="1:9" ht="22.5" x14ac:dyDescent="0.25">
      <c r="A29" s="391">
        <f t="shared" si="0"/>
        <v>26</v>
      </c>
      <c r="B29" s="31" t="s">
        <v>237</v>
      </c>
      <c r="C29" s="31" t="s">
        <v>25</v>
      </c>
      <c r="D29" s="393">
        <v>18.455577999999999</v>
      </c>
      <c r="E29" s="393">
        <v>-66.082188000000002</v>
      </c>
      <c r="F29" s="31" t="s">
        <v>238</v>
      </c>
      <c r="G29" s="31" t="s">
        <v>34</v>
      </c>
      <c r="H29" s="31" t="s">
        <v>107</v>
      </c>
      <c r="I29" s="32">
        <v>907</v>
      </c>
    </row>
    <row r="30" spans="1:9" ht="22.5" x14ac:dyDescent="0.25">
      <c r="A30" s="391">
        <f>+A29+1</f>
        <v>27</v>
      </c>
      <c r="B30" s="31" t="s">
        <v>243</v>
      </c>
      <c r="C30" s="31" t="s">
        <v>25</v>
      </c>
      <c r="D30" s="393">
        <v>18.451114</v>
      </c>
      <c r="E30" s="393">
        <v>-66.064477999999994</v>
      </c>
      <c r="F30" s="31" t="s">
        <v>244</v>
      </c>
      <c r="G30" s="31" t="s">
        <v>34</v>
      </c>
      <c r="H30" s="31" t="s">
        <v>107</v>
      </c>
      <c r="I30" s="32">
        <v>914</v>
      </c>
    </row>
    <row r="31" spans="1:9" x14ac:dyDescent="0.25">
      <c r="A31" s="391">
        <f t="shared" si="0"/>
        <v>28</v>
      </c>
      <c r="B31" s="31" t="s">
        <v>250</v>
      </c>
      <c r="C31" s="31" t="s">
        <v>137</v>
      </c>
      <c r="D31" s="393">
        <v>18.452226</v>
      </c>
      <c r="E31" s="393">
        <v>-66.053837000000001</v>
      </c>
      <c r="F31" s="31" t="s">
        <v>251</v>
      </c>
      <c r="G31" s="31" t="s">
        <v>34</v>
      </c>
      <c r="H31" s="31" t="s">
        <v>107</v>
      </c>
      <c r="I31" s="32">
        <v>911</v>
      </c>
    </row>
    <row r="32" spans="1:9" x14ac:dyDescent="0.25">
      <c r="A32" s="391">
        <f t="shared" si="0"/>
        <v>29</v>
      </c>
      <c r="B32" s="31" t="s">
        <v>256</v>
      </c>
      <c r="C32" s="31" t="s">
        <v>25</v>
      </c>
      <c r="D32" s="393">
        <v>18.403238000000002</v>
      </c>
      <c r="E32" s="393">
        <v>-66.055190999999994</v>
      </c>
      <c r="F32" s="31" t="s">
        <v>257</v>
      </c>
      <c r="G32" s="31" t="s">
        <v>258</v>
      </c>
      <c r="H32" s="31" t="s">
        <v>107</v>
      </c>
      <c r="I32" s="32">
        <v>925</v>
      </c>
    </row>
    <row r="33" spans="1:9" ht="22.5" x14ac:dyDescent="0.25">
      <c r="A33" s="391">
        <f t="shared" si="0"/>
        <v>30</v>
      </c>
      <c r="B33" s="31" t="s">
        <v>264</v>
      </c>
      <c r="C33" s="31" t="s">
        <v>25</v>
      </c>
      <c r="D33" s="393">
        <v>18.456692</v>
      </c>
      <c r="E33" s="393">
        <v>-66.075394000000003</v>
      </c>
      <c r="F33" s="31" t="s">
        <v>265</v>
      </c>
      <c r="G33" s="31" t="s">
        <v>164</v>
      </c>
      <c r="H33" s="31" t="s">
        <v>107</v>
      </c>
      <c r="I33" s="32">
        <v>907</v>
      </c>
    </row>
    <row r="34" spans="1:9" x14ac:dyDescent="0.25">
      <c r="A34" s="391">
        <f t="shared" si="0"/>
        <v>31</v>
      </c>
      <c r="B34" s="31" t="s">
        <v>269</v>
      </c>
      <c r="C34" s="31" t="s">
        <v>137</v>
      </c>
      <c r="D34" s="393">
        <v>18.455424000000001</v>
      </c>
      <c r="E34" s="393">
        <v>-66.069470999999993</v>
      </c>
      <c r="F34" s="31" t="s">
        <v>270</v>
      </c>
      <c r="G34" s="31" t="s">
        <v>164</v>
      </c>
      <c r="H34" s="31" t="s">
        <v>107</v>
      </c>
      <c r="I34" s="32">
        <v>907</v>
      </c>
    </row>
    <row r="35" spans="1:9" ht="22.5" x14ac:dyDescent="0.25">
      <c r="A35" s="391">
        <f t="shared" si="0"/>
        <v>32</v>
      </c>
      <c r="B35" s="31" t="s">
        <v>276</v>
      </c>
      <c r="C35" s="31" t="s">
        <v>25</v>
      </c>
      <c r="D35" s="393">
        <v>18.457106</v>
      </c>
      <c r="E35" s="393">
        <v>-66.075654999999998</v>
      </c>
      <c r="F35" s="31" t="s">
        <v>277</v>
      </c>
      <c r="G35" s="31" t="s">
        <v>34</v>
      </c>
      <c r="H35" s="31" t="s">
        <v>107</v>
      </c>
      <c r="I35" s="32">
        <v>907</v>
      </c>
    </row>
    <row r="36" spans="1:9" x14ac:dyDescent="0.25">
      <c r="A36" s="391">
        <f t="shared" si="0"/>
        <v>33</v>
      </c>
      <c r="B36" s="31" t="s">
        <v>281</v>
      </c>
      <c r="C36" s="31" t="s">
        <v>137</v>
      </c>
      <c r="D36" s="393">
        <v>18.453817000000001</v>
      </c>
      <c r="E36" s="393">
        <v>-66.051722999999996</v>
      </c>
      <c r="F36" s="31" t="s">
        <v>282</v>
      </c>
      <c r="G36" s="31" t="s">
        <v>155</v>
      </c>
      <c r="H36" s="31" t="s">
        <v>107</v>
      </c>
      <c r="I36" s="32">
        <v>911</v>
      </c>
    </row>
    <row r="37" spans="1:9" x14ac:dyDescent="0.25">
      <c r="A37" s="391">
        <f t="shared" si="0"/>
        <v>34</v>
      </c>
      <c r="B37" s="31" t="s">
        <v>288</v>
      </c>
      <c r="C37" s="31" t="s">
        <v>25</v>
      </c>
      <c r="D37" s="393">
        <v>18.466182</v>
      </c>
      <c r="E37" s="393">
        <v>-66.117434000000003</v>
      </c>
      <c r="F37" s="31" t="s">
        <v>289</v>
      </c>
      <c r="G37" s="31" t="s">
        <v>290</v>
      </c>
      <c r="H37" s="31" t="s">
        <v>107</v>
      </c>
      <c r="I37" s="32">
        <v>901</v>
      </c>
    </row>
    <row r="38" spans="1:9" x14ac:dyDescent="0.25">
      <c r="A38" s="391">
        <f t="shared" si="0"/>
        <v>35</v>
      </c>
      <c r="B38" s="31" t="s">
        <v>296</v>
      </c>
      <c r="C38" s="31" t="s">
        <v>25</v>
      </c>
      <c r="D38" s="393">
        <v>18.466056999999999</v>
      </c>
      <c r="E38" s="393">
        <v>-66.118449999999996</v>
      </c>
      <c r="F38" s="31" t="s">
        <v>297</v>
      </c>
      <c r="G38" s="31" t="s">
        <v>298</v>
      </c>
      <c r="H38" s="31" t="s">
        <v>107</v>
      </c>
      <c r="I38" s="32">
        <v>901</v>
      </c>
    </row>
    <row r="39" spans="1:9" x14ac:dyDescent="0.25">
      <c r="A39" s="391">
        <f t="shared" si="0"/>
        <v>36</v>
      </c>
      <c r="B39" s="31" t="s">
        <v>304</v>
      </c>
      <c r="C39" s="31" t="s">
        <v>25</v>
      </c>
      <c r="D39" s="393">
        <v>18.452161</v>
      </c>
      <c r="E39" s="393">
        <v>-66.065426000000002</v>
      </c>
      <c r="F39" s="31" t="s">
        <v>305</v>
      </c>
      <c r="G39" s="31" t="s">
        <v>34</v>
      </c>
      <c r="H39" s="31" t="s">
        <v>107</v>
      </c>
      <c r="I39" s="32">
        <v>907</v>
      </c>
    </row>
    <row r="40" spans="1:9" ht="22.5" x14ac:dyDescent="0.25">
      <c r="A40" s="391">
        <f>+A39+1</f>
        <v>37</v>
      </c>
      <c r="B40" s="31" t="s">
        <v>311</v>
      </c>
      <c r="C40" s="31" t="s">
        <v>25</v>
      </c>
      <c r="D40" s="393">
        <v>18.456510000000002</v>
      </c>
      <c r="E40" s="393">
        <v>-66.085284000000001</v>
      </c>
      <c r="F40" s="31" t="s">
        <v>312</v>
      </c>
      <c r="G40" s="31" t="s">
        <v>216</v>
      </c>
      <c r="H40" s="31" t="s">
        <v>107</v>
      </c>
      <c r="I40" s="32">
        <v>907</v>
      </c>
    </row>
    <row r="41" spans="1:9" x14ac:dyDescent="0.25">
      <c r="A41" s="391">
        <f>+A40+1</f>
        <v>38</v>
      </c>
      <c r="B41" s="31" t="s">
        <v>318</v>
      </c>
      <c r="C41" s="31" t="s">
        <v>319</v>
      </c>
      <c r="D41" s="393">
        <v>18.465744000000001</v>
      </c>
      <c r="E41" s="393">
        <v>-66.118808999999999</v>
      </c>
      <c r="F41" s="31" t="s">
        <v>320</v>
      </c>
      <c r="G41" s="31" t="s">
        <v>34</v>
      </c>
      <c r="H41" s="31" t="s">
        <v>107</v>
      </c>
      <c r="I41" s="32">
        <v>901</v>
      </c>
    </row>
    <row r="42" spans="1:9" ht="22.5" x14ac:dyDescent="0.25">
      <c r="A42" s="391">
        <f t="shared" si="0"/>
        <v>39</v>
      </c>
      <c r="B42" s="31" t="s">
        <v>328</v>
      </c>
      <c r="C42" s="31" t="s">
        <v>25</v>
      </c>
      <c r="D42" s="393">
        <v>18.456402000000001</v>
      </c>
      <c r="E42" s="393">
        <v>-66.087946000000002</v>
      </c>
      <c r="F42" s="31" t="s">
        <v>329</v>
      </c>
      <c r="G42" s="31" t="s">
        <v>330</v>
      </c>
      <c r="H42" s="31" t="s">
        <v>107</v>
      </c>
      <c r="I42" s="32">
        <v>907</v>
      </c>
    </row>
    <row r="43" spans="1:9" ht="22.5" x14ac:dyDescent="0.25">
      <c r="A43" s="391">
        <f t="shared" si="0"/>
        <v>40</v>
      </c>
      <c r="B43" s="31" t="s">
        <v>334</v>
      </c>
      <c r="C43" s="31" t="s">
        <v>25</v>
      </c>
      <c r="D43" s="393">
        <v>18.455525999999999</v>
      </c>
      <c r="E43" s="393">
        <v>-66.088237000000007</v>
      </c>
      <c r="F43" s="31" t="s">
        <v>335</v>
      </c>
      <c r="G43" s="31" t="s">
        <v>216</v>
      </c>
      <c r="H43" s="31" t="s">
        <v>107</v>
      </c>
      <c r="I43" s="32">
        <v>907</v>
      </c>
    </row>
    <row r="44" spans="1:9" ht="22.5" x14ac:dyDescent="0.25">
      <c r="A44" s="391">
        <f t="shared" si="0"/>
        <v>41</v>
      </c>
      <c r="B44" s="31" t="s">
        <v>339</v>
      </c>
      <c r="C44" s="31" t="s">
        <v>25</v>
      </c>
      <c r="D44" s="393">
        <v>18.457134</v>
      </c>
      <c r="E44" s="393">
        <v>-66.074213</v>
      </c>
      <c r="F44" s="31" t="s">
        <v>340</v>
      </c>
      <c r="G44" s="31" t="s">
        <v>341</v>
      </c>
      <c r="H44" s="31" t="s">
        <v>107</v>
      </c>
      <c r="I44" s="32">
        <v>907</v>
      </c>
    </row>
    <row r="45" spans="1:9" x14ac:dyDescent="0.25">
      <c r="A45" s="391">
        <f t="shared" si="0"/>
        <v>42</v>
      </c>
      <c r="B45" s="31" t="s">
        <v>345</v>
      </c>
      <c r="C45" s="31" t="s">
        <v>137</v>
      </c>
      <c r="D45" s="393">
        <v>18.467071000000001</v>
      </c>
      <c r="E45" s="393">
        <v>-66.115127000000001</v>
      </c>
      <c r="F45" s="31" t="s">
        <v>346</v>
      </c>
      <c r="G45" s="31" t="s">
        <v>34</v>
      </c>
      <c r="H45" s="31" t="s">
        <v>107</v>
      </c>
      <c r="I45" s="32">
        <v>901</v>
      </c>
    </row>
    <row r="46" spans="1:9" x14ac:dyDescent="0.25">
      <c r="A46" s="391">
        <f>+A45+1</f>
        <v>43</v>
      </c>
      <c r="B46" s="31" t="s">
        <v>351</v>
      </c>
      <c r="C46" s="31" t="s">
        <v>25</v>
      </c>
      <c r="D46" s="393">
        <v>18.457706000000002</v>
      </c>
      <c r="E46" s="393">
        <v>-66.076210000000003</v>
      </c>
      <c r="F46" s="31" t="s">
        <v>352</v>
      </c>
      <c r="G46" s="31" t="s">
        <v>164</v>
      </c>
      <c r="H46" s="31" t="s">
        <v>107</v>
      </c>
      <c r="I46" s="32">
        <v>907</v>
      </c>
    </row>
    <row r="47" spans="1:9" x14ac:dyDescent="0.25">
      <c r="A47" s="391">
        <f t="shared" si="0"/>
        <v>44</v>
      </c>
      <c r="B47" s="31" t="s">
        <v>356</v>
      </c>
      <c r="C47" s="31" t="s">
        <v>25</v>
      </c>
      <c r="D47" s="393">
        <v>18.457903000000002</v>
      </c>
      <c r="E47" s="393">
        <v>-66.076696999999996</v>
      </c>
      <c r="F47" s="31" t="s">
        <v>357</v>
      </c>
      <c r="G47" s="31" t="s">
        <v>164</v>
      </c>
      <c r="H47" s="31" t="s">
        <v>107</v>
      </c>
      <c r="I47" s="32">
        <v>907</v>
      </c>
    </row>
    <row r="48" spans="1:9" ht="22.5" x14ac:dyDescent="0.25">
      <c r="A48" s="391">
        <f t="shared" si="0"/>
        <v>45</v>
      </c>
      <c r="B48" s="31" t="s">
        <v>359</v>
      </c>
      <c r="C48" s="31" t="s">
        <v>25</v>
      </c>
      <c r="D48" s="393">
        <v>18.455962</v>
      </c>
      <c r="E48" s="393">
        <v>-66.070423000000005</v>
      </c>
      <c r="F48" s="31" t="s">
        <v>360</v>
      </c>
      <c r="G48" s="31" t="s">
        <v>164</v>
      </c>
      <c r="H48" s="31" t="s">
        <v>107</v>
      </c>
      <c r="I48" s="32">
        <v>9071325</v>
      </c>
    </row>
    <row r="49" spans="1:9" x14ac:dyDescent="0.25">
      <c r="A49" s="391">
        <f>+A48+1</f>
        <v>46</v>
      </c>
      <c r="B49" s="31" t="s">
        <v>364</v>
      </c>
      <c r="C49" s="31" t="s">
        <v>137</v>
      </c>
      <c r="D49" s="393">
        <v>18.456769000000001</v>
      </c>
      <c r="E49" s="393">
        <v>-66.071404999999999</v>
      </c>
      <c r="F49" s="31" t="s">
        <v>365</v>
      </c>
      <c r="G49" s="31" t="s">
        <v>34</v>
      </c>
      <c r="H49" s="31" t="s">
        <v>107</v>
      </c>
      <c r="I49" s="32">
        <v>907</v>
      </c>
    </row>
    <row r="50" spans="1:9" x14ac:dyDescent="0.25">
      <c r="A50" s="391">
        <f t="shared" si="0"/>
        <v>47</v>
      </c>
      <c r="B50" s="31" t="s">
        <v>369</v>
      </c>
      <c r="C50" s="31" t="s">
        <v>25</v>
      </c>
      <c r="D50" s="393">
        <v>18.463137</v>
      </c>
      <c r="E50" s="393">
        <v>-66.087559999999996</v>
      </c>
      <c r="F50" s="31" t="s">
        <v>370</v>
      </c>
      <c r="G50" s="31"/>
      <c r="H50" s="31" t="s">
        <v>107</v>
      </c>
      <c r="I50" s="32">
        <v>901</v>
      </c>
    </row>
    <row r="51" spans="1:9" x14ac:dyDescent="0.25">
      <c r="A51" s="391">
        <f t="shared" si="0"/>
        <v>48</v>
      </c>
      <c r="B51" s="31" t="s">
        <v>374</v>
      </c>
      <c r="C51" s="31" t="s">
        <v>25</v>
      </c>
      <c r="D51" s="393">
        <v>18.464210999999999</v>
      </c>
      <c r="E51" s="393">
        <v>-66.112211000000002</v>
      </c>
      <c r="F51" s="31" t="s">
        <v>375</v>
      </c>
      <c r="G51" s="31" t="s">
        <v>34</v>
      </c>
      <c r="H51" s="31" t="s">
        <v>107</v>
      </c>
      <c r="I51" s="32">
        <v>9012620</v>
      </c>
    </row>
    <row r="52" spans="1:9" ht="22.5" x14ac:dyDescent="0.25">
      <c r="A52" s="391">
        <f t="shared" si="0"/>
        <v>49</v>
      </c>
      <c r="B52" s="31" t="s">
        <v>380</v>
      </c>
      <c r="C52" s="31" t="s">
        <v>25</v>
      </c>
      <c r="D52" s="393">
        <v>18.454066000000001</v>
      </c>
      <c r="E52" s="393">
        <v>-66.090536999999998</v>
      </c>
      <c r="F52" s="31" t="s">
        <v>381</v>
      </c>
      <c r="G52" s="31" t="s">
        <v>34</v>
      </c>
      <c r="H52" s="31" t="s">
        <v>107</v>
      </c>
      <c r="I52" s="32">
        <v>907</v>
      </c>
    </row>
    <row r="53" spans="1:9" x14ac:dyDescent="0.25">
      <c r="A53" s="391">
        <f t="shared" si="0"/>
        <v>50</v>
      </c>
      <c r="B53" s="31" t="s">
        <v>385</v>
      </c>
      <c r="C53" s="31" t="s">
        <v>25</v>
      </c>
      <c r="D53" s="393">
        <v>18.459385000000001</v>
      </c>
      <c r="E53" s="393">
        <v>-66.077316999999994</v>
      </c>
      <c r="F53" s="31" t="s">
        <v>386</v>
      </c>
      <c r="G53" s="31" t="s">
        <v>34</v>
      </c>
      <c r="H53" s="31" t="s">
        <v>107</v>
      </c>
      <c r="I53" s="32">
        <v>907</v>
      </c>
    </row>
    <row r="54" spans="1:9" x14ac:dyDescent="0.25">
      <c r="A54" s="391">
        <f t="shared" si="0"/>
        <v>51</v>
      </c>
      <c r="B54" s="31" t="s">
        <v>388</v>
      </c>
      <c r="C54" s="31" t="s">
        <v>25</v>
      </c>
      <c r="D54" s="393">
        <v>18.460366</v>
      </c>
      <c r="E54" s="393">
        <v>-66.081012000000001</v>
      </c>
      <c r="F54" s="31" t="s">
        <v>389</v>
      </c>
      <c r="G54" s="31" t="s">
        <v>164</v>
      </c>
      <c r="H54" s="31" t="s">
        <v>107</v>
      </c>
      <c r="I54" s="32">
        <v>902</v>
      </c>
    </row>
    <row r="55" spans="1:9" x14ac:dyDescent="0.25">
      <c r="A55" s="391">
        <f t="shared" si="0"/>
        <v>52</v>
      </c>
      <c r="B55" s="31" t="s">
        <v>394</v>
      </c>
      <c r="C55" s="31" t="s">
        <v>25</v>
      </c>
      <c r="D55" s="393">
        <v>18.453870999999999</v>
      </c>
      <c r="E55" s="393">
        <v>-66.073492000000002</v>
      </c>
      <c r="F55" s="31" t="s">
        <v>395</v>
      </c>
      <c r="G55" s="31"/>
      <c r="H55" s="31" t="s">
        <v>107</v>
      </c>
      <c r="I55" s="32">
        <v>908</v>
      </c>
    </row>
    <row r="56" spans="1:9" x14ac:dyDescent="0.25">
      <c r="A56" s="391">
        <f t="shared" si="0"/>
        <v>53</v>
      </c>
      <c r="B56" s="31" t="s">
        <v>401</v>
      </c>
      <c r="C56" s="31" t="s">
        <v>25</v>
      </c>
      <c r="D56" s="393">
        <v>18.455306</v>
      </c>
      <c r="E56" s="393">
        <v>-66.067471999999995</v>
      </c>
      <c r="F56" s="31" t="s">
        <v>402</v>
      </c>
      <c r="G56" s="31" t="s">
        <v>164</v>
      </c>
      <c r="H56" s="31" t="s">
        <v>107</v>
      </c>
      <c r="I56" s="32">
        <v>907</v>
      </c>
    </row>
    <row r="57" spans="1:9" x14ac:dyDescent="0.25">
      <c r="A57" s="391">
        <f t="shared" si="0"/>
        <v>54</v>
      </c>
      <c r="B57" s="31" t="s">
        <v>146</v>
      </c>
      <c r="C57" s="31" t="s">
        <v>25</v>
      </c>
      <c r="D57" s="393">
        <v>18.443166000000002</v>
      </c>
      <c r="E57" s="393">
        <v>-66.017751000000004</v>
      </c>
      <c r="F57" s="31" t="s">
        <v>147</v>
      </c>
      <c r="G57" s="31" t="s">
        <v>71</v>
      </c>
      <c r="H57" s="31" t="s">
        <v>49</v>
      </c>
      <c r="I57" s="32">
        <v>979</v>
      </c>
    </row>
    <row r="58" spans="1:9" x14ac:dyDescent="0.25">
      <c r="A58" s="391">
        <f t="shared" si="0"/>
        <v>55</v>
      </c>
      <c r="B58" s="31" t="s">
        <v>410</v>
      </c>
      <c r="C58" s="31" t="s">
        <v>137</v>
      </c>
      <c r="D58" s="393">
        <v>18.466090999999999</v>
      </c>
      <c r="E58" s="393">
        <v>-66.113200000000006</v>
      </c>
      <c r="F58" s="31" t="s">
        <v>411</v>
      </c>
      <c r="G58" s="31"/>
      <c r="H58" s="31" t="s">
        <v>107</v>
      </c>
      <c r="I58" s="32">
        <v>901</v>
      </c>
    </row>
    <row r="59" spans="1:9" ht="22.5" x14ac:dyDescent="0.25">
      <c r="A59" s="391">
        <f t="shared" si="0"/>
        <v>56</v>
      </c>
      <c r="B59" s="31" t="s">
        <v>417</v>
      </c>
      <c r="C59" s="31" t="s">
        <v>418</v>
      </c>
      <c r="D59" s="393">
        <v>18.452051000000001</v>
      </c>
      <c r="E59" s="393">
        <v>-66.062970000000007</v>
      </c>
      <c r="F59" s="31" t="s">
        <v>419</v>
      </c>
      <c r="G59" s="31" t="s">
        <v>34</v>
      </c>
      <c r="H59" s="31" t="s">
        <v>107</v>
      </c>
      <c r="I59" s="32">
        <v>911</v>
      </c>
    </row>
    <row r="60" spans="1:9" ht="22.5" x14ac:dyDescent="0.25">
      <c r="A60" s="391">
        <f t="shared" si="0"/>
        <v>57</v>
      </c>
      <c r="B60" s="31" t="s">
        <v>425</v>
      </c>
      <c r="C60" s="31" t="s">
        <v>418</v>
      </c>
      <c r="D60" s="393">
        <v>18.449881000000001</v>
      </c>
      <c r="E60" s="393">
        <v>-66.051636999999999</v>
      </c>
      <c r="F60" s="31" t="s">
        <v>426</v>
      </c>
      <c r="G60" s="31" t="s">
        <v>34</v>
      </c>
      <c r="H60" s="31" t="s">
        <v>107</v>
      </c>
      <c r="I60" s="32">
        <v>911</v>
      </c>
    </row>
    <row r="61" spans="1:9" ht="22.5" x14ac:dyDescent="0.25">
      <c r="A61" s="391">
        <f t="shared" si="0"/>
        <v>58</v>
      </c>
      <c r="B61" s="31" t="s">
        <v>431</v>
      </c>
      <c r="C61" s="31" t="s">
        <v>25</v>
      </c>
      <c r="D61" s="393">
        <v>18.453907000000001</v>
      </c>
      <c r="E61" s="393">
        <v>-66.086788999999996</v>
      </c>
      <c r="F61" s="31" t="s">
        <v>432</v>
      </c>
      <c r="G61" s="31" t="s">
        <v>216</v>
      </c>
      <c r="H61" s="31" t="s">
        <v>107</v>
      </c>
      <c r="I61" s="32">
        <v>907</v>
      </c>
    </row>
    <row r="62" spans="1:9" x14ac:dyDescent="0.25">
      <c r="A62" s="391">
        <f t="shared" si="0"/>
        <v>59</v>
      </c>
      <c r="B62" s="31" t="s">
        <v>434</v>
      </c>
      <c r="C62" s="31" t="s">
        <v>137</v>
      </c>
      <c r="D62" s="396">
        <v>18.452712999999999</v>
      </c>
      <c r="E62" s="397">
        <v>-66.070280999999994</v>
      </c>
      <c r="F62" s="31" t="s">
        <v>435</v>
      </c>
      <c r="G62" s="31" t="s">
        <v>164</v>
      </c>
      <c r="H62" s="31" t="s">
        <v>107</v>
      </c>
      <c r="I62" s="32">
        <v>908</v>
      </c>
    </row>
    <row r="63" spans="1:9" x14ac:dyDescent="0.25">
      <c r="A63" s="391">
        <f>+A62+1</f>
        <v>60</v>
      </c>
      <c r="B63" s="31" t="s">
        <v>441</v>
      </c>
      <c r="C63" s="31" t="s">
        <v>25</v>
      </c>
      <c r="D63" s="398">
        <v>18.457129999999999</v>
      </c>
      <c r="E63" s="398">
        <v>-66.072320000000005</v>
      </c>
      <c r="F63" s="31" t="s">
        <v>442</v>
      </c>
      <c r="G63" s="31" t="s">
        <v>164</v>
      </c>
      <c r="H63" s="31" t="s">
        <v>107</v>
      </c>
      <c r="I63" s="32">
        <v>907</v>
      </c>
    </row>
    <row r="64" spans="1:9" ht="22.5" x14ac:dyDescent="0.25">
      <c r="A64" s="391">
        <f t="shared" ref="A64" si="1">+A63+1</f>
        <v>61</v>
      </c>
      <c r="B64" s="31" t="s">
        <v>451</v>
      </c>
      <c r="C64" s="31" t="s">
        <v>25</v>
      </c>
      <c r="D64" s="396">
        <v>18.455310000000001</v>
      </c>
      <c r="E64" s="397">
        <v>-66.092438000000001</v>
      </c>
      <c r="F64" s="31" t="s">
        <v>452</v>
      </c>
      <c r="G64" s="31" t="s">
        <v>453</v>
      </c>
      <c r="H64" s="31" t="s">
        <v>107</v>
      </c>
      <c r="I64" s="32">
        <v>907</v>
      </c>
    </row>
    <row r="65" spans="1:9" x14ac:dyDescent="0.25">
      <c r="A65" s="391">
        <f>+A64+1</f>
        <v>62</v>
      </c>
      <c r="B65" s="31" t="s">
        <v>447</v>
      </c>
      <c r="C65" s="31" t="s">
        <v>25</v>
      </c>
      <c r="D65">
        <v>18.465384308175899</v>
      </c>
      <c r="E65" s="399">
        <v>-66.117740033524996</v>
      </c>
      <c r="F65" s="31" t="s">
        <v>448</v>
      </c>
      <c r="G65" s="31"/>
      <c r="H65" s="31" t="s">
        <v>107</v>
      </c>
      <c r="I65" s="32">
        <v>901</v>
      </c>
    </row>
    <row r="66" spans="1:9" x14ac:dyDescent="0.25">
      <c r="A66" s="391">
        <f t="shared" ref="A66" si="2">+A65+1</f>
        <v>63</v>
      </c>
      <c r="B66" s="31" t="s">
        <v>474</v>
      </c>
      <c r="C66" s="31" t="s">
        <v>137</v>
      </c>
      <c r="D66" s="393">
        <v>18.449840153693199</v>
      </c>
      <c r="E66" s="400">
        <v>-66.052661402173698</v>
      </c>
      <c r="F66" s="31" t="s">
        <v>475</v>
      </c>
      <c r="G66" s="32" t="s">
        <v>34</v>
      </c>
      <c r="H66" s="31" t="s">
        <v>107</v>
      </c>
      <c r="I66" s="32">
        <v>911</v>
      </c>
    </row>
    <row r="67" spans="1:9" x14ac:dyDescent="0.25">
      <c r="A67" s="391">
        <f>+A66+1</f>
        <v>64</v>
      </c>
      <c r="B67" s="31" t="s">
        <v>1148</v>
      </c>
      <c r="C67" s="31" t="s">
        <v>137</v>
      </c>
      <c r="D67">
        <v>18.465134624585001</v>
      </c>
      <c r="E67">
        <v>-66.1033786433199</v>
      </c>
      <c r="F67" s="31" t="s">
        <v>469</v>
      </c>
      <c r="G67" s="32" t="s">
        <v>155</v>
      </c>
      <c r="H67" s="31" t="s">
        <v>107</v>
      </c>
      <c r="I67" s="32">
        <v>911</v>
      </c>
    </row>
    <row r="68" spans="1:9" x14ac:dyDescent="0.25">
      <c r="A68" s="391">
        <f>+A67+1</f>
        <v>65</v>
      </c>
      <c r="B68" s="31" t="s">
        <v>459</v>
      </c>
      <c r="C68" s="31" t="s">
        <v>137</v>
      </c>
      <c r="D68">
        <v>18.465134624585001</v>
      </c>
      <c r="E68" s="395">
        <v>-66.1033786433199</v>
      </c>
      <c r="F68" s="31" t="s">
        <v>460</v>
      </c>
      <c r="G68" s="32"/>
      <c r="H68" s="32" t="s">
        <v>461</v>
      </c>
      <c r="I68" s="32">
        <v>970</v>
      </c>
    </row>
    <row r="69" spans="1:9" ht="15.75" thickBot="1" x14ac:dyDescent="0.3">
      <c r="A69" s="47"/>
      <c r="B69" s="1"/>
      <c r="C69" s="1"/>
      <c r="D69" s="1"/>
      <c r="E69" s="1"/>
      <c r="F69" s="1"/>
      <c r="G69" s="1"/>
      <c r="H69" s="1"/>
      <c r="I69" s="1"/>
    </row>
    <row r="70" spans="1:9" ht="15.75" thickBot="1" x14ac:dyDescent="0.3">
      <c r="A70" s="51">
        <v>24</v>
      </c>
      <c r="B70" s="487" t="s">
        <v>479</v>
      </c>
      <c r="C70" s="487"/>
      <c r="D70" s="487"/>
      <c r="E70" s="487"/>
      <c r="F70" s="487"/>
      <c r="G70" s="487"/>
      <c r="H70" s="487"/>
      <c r="I70" s="487"/>
    </row>
    <row r="71" spans="1:9" x14ac:dyDescent="0.25">
      <c r="A71" s="91">
        <v>1</v>
      </c>
      <c r="B71" s="31" t="s">
        <v>480</v>
      </c>
      <c r="C71" s="31" t="s">
        <v>137</v>
      </c>
      <c r="D71" s="393">
        <v>18.290669000000001</v>
      </c>
      <c r="E71" s="393">
        <v>-65.289451</v>
      </c>
      <c r="F71" s="31" t="s">
        <v>481</v>
      </c>
      <c r="G71" s="31" t="s">
        <v>482</v>
      </c>
      <c r="H71" s="31" t="s">
        <v>483</v>
      </c>
      <c r="I71" s="32">
        <v>775</v>
      </c>
    </row>
    <row r="72" spans="1:9" ht="22.5" x14ac:dyDescent="0.25">
      <c r="A72" s="91">
        <f>+A71+1</f>
        <v>2</v>
      </c>
      <c r="B72" s="31" t="s">
        <v>489</v>
      </c>
      <c r="C72" s="31" t="s">
        <v>225</v>
      </c>
      <c r="D72" s="401">
        <v>18.358467999999998</v>
      </c>
      <c r="E72" s="401">
        <v>-65.628277999999995</v>
      </c>
      <c r="F72" s="31" t="s">
        <v>490</v>
      </c>
      <c r="G72" s="31" t="s">
        <v>34</v>
      </c>
      <c r="H72" s="31" t="s">
        <v>491</v>
      </c>
      <c r="I72" s="32">
        <v>738</v>
      </c>
    </row>
    <row r="73" spans="1:9" x14ac:dyDescent="0.25">
      <c r="A73" s="91">
        <f>+A72+1</f>
        <v>3</v>
      </c>
      <c r="B73" s="31" t="s">
        <v>494</v>
      </c>
      <c r="C73" s="31" t="s">
        <v>25</v>
      </c>
      <c r="D73" s="393">
        <v>18.334955000000001</v>
      </c>
      <c r="E73" s="393">
        <v>-65.636449999999996</v>
      </c>
      <c r="F73" s="31" t="s">
        <v>495</v>
      </c>
      <c r="G73" s="31" t="s">
        <v>496</v>
      </c>
      <c r="H73" s="31" t="s">
        <v>491</v>
      </c>
      <c r="I73" s="32">
        <v>740</v>
      </c>
    </row>
    <row r="74" spans="1:9" ht="15" customHeight="1" x14ac:dyDescent="0.25">
      <c r="A74" s="91">
        <f>+A73+1</f>
        <v>4</v>
      </c>
      <c r="B74" s="402" t="s">
        <v>502</v>
      </c>
      <c r="C74" s="402" t="s">
        <v>25</v>
      </c>
      <c r="D74" s="393">
        <v>18.082018000000001</v>
      </c>
      <c r="E74" s="393">
        <v>-65.799228999999997</v>
      </c>
      <c r="F74" s="402" t="s">
        <v>503</v>
      </c>
      <c r="G74" s="402"/>
      <c r="H74" s="402" t="s">
        <v>504</v>
      </c>
      <c r="I74" s="403">
        <v>791</v>
      </c>
    </row>
    <row r="75" spans="1:9" x14ac:dyDescent="0.25">
      <c r="A75" s="91">
        <f t="shared" ref="A75:A77" si="3">+A74+1</f>
        <v>5</v>
      </c>
      <c r="B75" s="31" t="s">
        <v>1150</v>
      </c>
      <c r="C75" s="31" t="s">
        <v>225</v>
      </c>
      <c r="D75" s="393">
        <v>18.088812999999998</v>
      </c>
      <c r="E75" s="393">
        <v>-65.797049000000001</v>
      </c>
      <c r="F75" s="31" t="s">
        <v>508</v>
      </c>
      <c r="G75" s="31" t="s">
        <v>509</v>
      </c>
      <c r="H75" s="31" t="s">
        <v>504</v>
      </c>
      <c r="I75" s="32">
        <v>791</v>
      </c>
    </row>
    <row r="76" spans="1:9" x14ac:dyDescent="0.25">
      <c r="A76" s="91">
        <f t="shared" si="3"/>
        <v>6</v>
      </c>
      <c r="B76" s="31" t="s">
        <v>515</v>
      </c>
      <c r="C76" s="31" t="s">
        <v>137</v>
      </c>
      <c r="D76" s="393">
        <v>18.37773</v>
      </c>
      <c r="E76" s="393">
        <v>-65.716221000000004</v>
      </c>
      <c r="F76" s="31" t="s">
        <v>516</v>
      </c>
      <c r="G76" s="31" t="s">
        <v>34</v>
      </c>
      <c r="H76" s="31" t="s">
        <v>517</v>
      </c>
      <c r="I76" s="32">
        <v>773</v>
      </c>
    </row>
    <row r="77" spans="1:9" x14ac:dyDescent="0.25">
      <c r="A77" s="91">
        <f t="shared" si="3"/>
        <v>7</v>
      </c>
      <c r="B77" s="31" t="s">
        <v>524</v>
      </c>
      <c r="C77" s="31" t="s">
        <v>525</v>
      </c>
      <c r="D77" s="393">
        <v>18.381287</v>
      </c>
      <c r="E77" s="393">
        <v>-65.745228999999995</v>
      </c>
      <c r="F77" s="31" t="s">
        <v>526</v>
      </c>
      <c r="G77" s="31" t="s">
        <v>34</v>
      </c>
      <c r="H77" s="31" t="s">
        <v>517</v>
      </c>
      <c r="I77" s="32">
        <v>773</v>
      </c>
    </row>
    <row r="78" spans="1:9" x14ac:dyDescent="0.25">
      <c r="A78" s="91">
        <f>+A77+1</f>
        <v>8</v>
      </c>
      <c r="B78" s="31" t="s">
        <v>1151</v>
      </c>
      <c r="C78" s="31" t="s">
        <v>418</v>
      </c>
      <c r="D78">
        <v>18.374086914713999</v>
      </c>
      <c r="E78">
        <v>-65.713056837370004</v>
      </c>
      <c r="F78" s="31" t="s">
        <v>534</v>
      </c>
      <c r="G78" s="31" t="s">
        <v>1152</v>
      </c>
      <c r="H78" s="31" t="s">
        <v>517</v>
      </c>
      <c r="I78" s="32">
        <v>773</v>
      </c>
    </row>
    <row r="79" spans="1:9" x14ac:dyDescent="0.25">
      <c r="A79" s="91">
        <f t="shared" ref="A79:A94" si="4">+A78+1</f>
        <v>9</v>
      </c>
      <c r="B79" s="31" t="s">
        <v>541</v>
      </c>
      <c r="C79" s="31" t="s">
        <v>525</v>
      </c>
      <c r="D79" s="393">
        <v>18.003052</v>
      </c>
      <c r="E79" s="393">
        <v>-65.875912</v>
      </c>
      <c r="F79" s="31" t="s">
        <v>542</v>
      </c>
      <c r="G79" s="31" t="s">
        <v>543</v>
      </c>
      <c r="H79" s="31" t="s">
        <v>544</v>
      </c>
      <c r="I79" s="32">
        <v>707</v>
      </c>
    </row>
    <row r="80" spans="1:9" x14ac:dyDescent="0.25">
      <c r="A80" s="91">
        <f t="shared" si="4"/>
        <v>10</v>
      </c>
      <c r="B80" s="31" t="s">
        <v>550</v>
      </c>
      <c r="C80" s="31" t="s">
        <v>197</v>
      </c>
      <c r="D80" s="393">
        <v>18.259630000000001</v>
      </c>
      <c r="E80" s="393">
        <v>-65.795192999999998</v>
      </c>
      <c r="F80" s="31" t="s">
        <v>551</v>
      </c>
      <c r="G80" s="31" t="s">
        <v>552</v>
      </c>
      <c r="H80" s="31" t="s">
        <v>553</v>
      </c>
      <c r="I80" s="32">
        <v>719</v>
      </c>
    </row>
    <row r="81" spans="1:9" ht="22.5" x14ac:dyDescent="0.25">
      <c r="A81" s="91">
        <f t="shared" si="4"/>
        <v>11</v>
      </c>
      <c r="B81" s="31" t="s">
        <v>559</v>
      </c>
      <c r="C81" s="31" t="s">
        <v>25</v>
      </c>
      <c r="D81" s="393">
        <v>18.412479999999999</v>
      </c>
      <c r="E81" s="393">
        <v>-65.819777000000002</v>
      </c>
      <c r="F81" s="31" t="s">
        <v>560</v>
      </c>
      <c r="G81" s="31" t="s">
        <v>561</v>
      </c>
      <c r="H81" s="31" t="s">
        <v>562</v>
      </c>
      <c r="I81" s="32">
        <v>745</v>
      </c>
    </row>
    <row r="82" spans="1:9" ht="45" x14ac:dyDescent="0.25">
      <c r="A82" s="91">
        <f t="shared" si="4"/>
        <v>12</v>
      </c>
      <c r="B82" s="31" t="s">
        <v>565</v>
      </c>
      <c r="C82" s="31" t="s">
        <v>197</v>
      </c>
      <c r="D82" s="393">
        <v>18.335789999999999</v>
      </c>
      <c r="E82" s="393">
        <v>-65.813811999999999</v>
      </c>
      <c r="F82" s="31" t="s">
        <v>566</v>
      </c>
      <c r="G82" s="31" t="s">
        <v>567</v>
      </c>
      <c r="H82" s="31" t="s">
        <v>562</v>
      </c>
      <c r="I82" s="32">
        <v>745</v>
      </c>
    </row>
    <row r="83" spans="1:9" ht="22.5" x14ac:dyDescent="0.25">
      <c r="A83" s="91">
        <f t="shared" si="4"/>
        <v>13</v>
      </c>
      <c r="B83" s="31" t="s">
        <v>575</v>
      </c>
      <c r="C83" s="31" t="s">
        <v>197</v>
      </c>
      <c r="D83" s="393">
        <v>18.375688</v>
      </c>
      <c r="E83" s="393">
        <v>-65.823031</v>
      </c>
      <c r="F83" s="31" t="s">
        <v>576</v>
      </c>
      <c r="G83" s="31" t="s">
        <v>577</v>
      </c>
      <c r="H83" s="31" t="s">
        <v>562</v>
      </c>
      <c r="I83" s="32">
        <v>745</v>
      </c>
    </row>
    <row r="84" spans="1:9" ht="22.5" x14ac:dyDescent="0.25">
      <c r="A84" s="91">
        <f t="shared" si="4"/>
        <v>14</v>
      </c>
      <c r="B84" s="31" t="s">
        <v>584</v>
      </c>
      <c r="C84" s="31" t="s">
        <v>225</v>
      </c>
      <c r="D84" s="393">
        <v>18.389037999999999</v>
      </c>
      <c r="E84" s="393">
        <v>-65.756673000000006</v>
      </c>
      <c r="F84" s="31" t="s">
        <v>585</v>
      </c>
      <c r="G84" s="31" t="s">
        <v>34</v>
      </c>
      <c r="H84" s="31" t="s">
        <v>562</v>
      </c>
      <c r="I84" s="32">
        <v>745</v>
      </c>
    </row>
    <row r="85" spans="1:9" ht="22.5" x14ac:dyDescent="0.25">
      <c r="A85" s="91">
        <f t="shared" si="4"/>
        <v>15</v>
      </c>
      <c r="B85" s="31" t="s">
        <v>591</v>
      </c>
      <c r="C85" s="31" t="s">
        <v>592</v>
      </c>
      <c r="D85" s="393">
        <v>18.389008</v>
      </c>
      <c r="E85" s="393">
        <v>-65.756534000000002</v>
      </c>
      <c r="F85" s="31" t="s">
        <v>585</v>
      </c>
      <c r="G85" s="31" t="s">
        <v>593</v>
      </c>
      <c r="H85" s="31" t="s">
        <v>594</v>
      </c>
      <c r="I85" s="32">
        <v>745</v>
      </c>
    </row>
    <row r="86" spans="1:9" ht="22.5" x14ac:dyDescent="0.25">
      <c r="A86" s="91">
        <f t="shared" si="4"/>
        <v>16</v>
      </c>
      <c r="B86" s="31" t="s">
        <v>599</v>
      </c>
      <c r="C86" s="31" t="s">
        <v>225</v>
      </c>
      <c r="D86" s="393">
        <v>18.417567999999999</v>
      </c>
      <c r="E86" s="393">
        <v>-65.793516999999994</v>
      </c>
      <c r="F86" s="31" t="s">
        <v>600</v>
      </c>
      <c r="G86" s="31" t="s">
        <v>601</v>
      </c>
      <c r="H86" s="31" t="s">
        <v>594</v>
      </c>
      <c r="I86" s="32">
        <v>745</v>
      </c>
    </row>
    <row r="87" spans="1:9" x14ac:dyDescent="0.25">
      <c r="A87" s="91">
        <f t="shared" si="4"/>
        <v>17</v>
      </c>
      <c r="B87" s="31" t="s">
        <v>607</v>
      </c>
      <c r="C87" s="31" t="s">
        <v>137</v>
      </c>
      <c r="D87" s="393">
        <v>18.150524000000001</v>
      </c>
      <c r="E87" s="393">
        <v>-65.441593999999995</v>
      </c>
      <c r="F87" s="31" t="s">
        <v>608</v>
      </c>
      <c r="G87" s="31"/>
      <c r="H87" s="31" t="s">
        <v>609</v>
      </c>
      <c r="I87" s="32">
        <v>765</v>
      </c>
    </row>
    <row r="88" spans="1:9" x14ac:dyDescent="0.25">
      <c r="A88" s="91">
        <f t="shared" si="4"/>
        <v>18</v>
      </c>
      <c r="B88" s="31" t="s">
        <v>614</v>
      </c>
      <c r="C88" s="31" t="s">
        <v>137</v>
      </c>
      <c r="D88" s="393">
        <v>18.098680000000002</v>
      </c>
      <c r="E88" s="393">
        <v>-65.486205999999996</v>
      </c>
      <c r="F88" s="31" t="s">
        <v>615</v>
      </c>
      <c r="G88" s="31" t="s">
        <v>616</v>
      </c>
      <c r="H88" s="31" t="s">
        <v>609</v>
      </c>
      <c r="I88" s="32">
        <v>765</v>
      </c>
    </row>
    <row r="89" spans="1:9" x14ac:dyDescent="0.25">
      <c r="A89" s="91">
        <f t="shared" si="4"/>
        <v>19</v>
      </c>
      <c r="B89" s="31" t="s">
        <v>622</v>
      </c>
      <c r="C89" s="31" t="s">
        <v>137</v>
      </c>
      <c r="D89" s="393">
        <v>18.115338000000001</v>
      </c>
      <c r="E89" s="393">
        <v>-65.492262999999994</v>
      </c>
      <c r="F89" s="31" t="s">
        <v>623</v>
      </c>
      <c r="G89" s="31" t="s">
        <v>34</v>
      </c>
      <c r="H89" s="31" t="s">
        <v>609</v>
      </c>
      <c r="I89" s="32">
        <v>765</v>
      </c>
    </row>
    <row r="90" spans="1:9" x14ac:dyDescent="0.25">
      <c r="A90" s="91">
        <f t="shared" si="4"/>
        <v>20</v>
      </c>
      <c r="B90" s="31" t="s">
        <v>629</v>
      </c>
      <c r="C90" s="31" t="s">
        <v>137</v>
      </c>
      <c r="D90" s="393">
        <v>18.096001999999999</v>
      </c>
      <c r="E90" s="393">
        <v>-65.475628999999998</v>
      </c>
      <c r="F90" s="31" t="s">
        <v>630</v>
      </c>
      <c r="G90" s="31" t="s">
        <v>631</v>
      </c>
      <c r="H90" s="31" t="s">
        <v>609</v>
      </c>
      <c r="I90" s="32">
        <v>765</v>
      </c>
    </row>
    <row r="91" spans="1:9" x14ac:dyDescent="0.25">
      <c r="A91" s="91">
        <f>+A90+1</f>
        <v>21</v>
      </c>
      <c r="B91" s="31" t="s">
        <v>637</v>
      </c>
      <c r="C91" s="31" t="s">
        <v>137</v>
      </c>
      <c r="D91" s="393">
        <v>18.146117</v>
      </c>
      <c r="E91" s="393">
        <v>-65.437907999999993</v>
      </c>
      <c r="F91" s="31" t="s">
        <v>638</v>
      </c>
      <c r="G91" s="31" t="s">
        <v>639</v>
      </c>
      <c r="H91" s="31" t="s">
        <v>609</v>
      </c>
      <c r="I91" s="32">
        <v>765</v>
      </c>
    </row>
    <row r="92" spans="1:9" x14ac:dyDescent="0.25">
      <c r="A92" s="91">
        <f t="shared" si="4"/>
        <v>22</v>
      </c>
      <c r="B92" s="31" t="s">
        <v>645</v>
      </c>
      <c r="C92" s="31" t="s">
        <v>137</v>
      </c>
      <c r="D92" s="393">
        <v>18.101520000000001</v>
      </c>
      <c r="E92" s="393">
        <v>-65.476879999999994</v>
      </c>
      <c r="F92" s="31" t="s">
        <v>646</v>
      </c>
      <c r="G92" s="31" t="s">
        <v>631</v>
      </c>
      <c r="H92" s="31" t="s">
        <v>609</v>
      </c>
      <c r="I92" s="32">
        <v>765</v>
      </c>
    </row>
    <row r="93" spans="1:9" x14ac:dyDescent="0.25">
      <c r="A93" s="91">
        <f t="shared" si="4"/>
        <v>23</v>
      </c>
      <c r="B93" s="31" t="s">
        <v>651</v>
      </c>
      <c r="C93" s="31" t="s">
        <v>25</v>
      </c>
      <c r="D93" s="393">
        <v>18.039372</v>
      </c>
      <c r="E93" s="393">
        <v>-65.834709000000004</v>
      </c>
      <c r="F93" s="31" t="s">
        <v>652</v>
      </c>
      <c r="G93" s="31" t="s">
        <v>653</v>
      </c>
      <c r="H93" s="31" t="s">
        <v>549</v>
      </c>
      <c r="I93" s="32">
        <v>767</v>
      </c>
    </row>
    <row r="94" spans="1:9" ht="23.25" thickBot="1" x14ac:dyDescent="0.3">
      <c r="A94" s="91">
        <f t="shared" si="4"/>
        <v>24</v>
      </c>
      <c r="B94" s="404" t="s">
        <v>657</v>
      </c>
      <c r="C94" s="404" t="s">
        <v>525</v>
      </c>
      <c r="D94" s="393">
        <v>18.039747999999999</v>
      </c>
      <c r="E94" s="393">
        <v>-65.835289000000003</v>
      </c>
      <c r="F94" s="404" t="s">
        <v>658</v>
      </c>
      <c r="G94" s="404" t="s">
        <v>659</v>
      </c>
      <c r="H94" s="404" t="s">
        <v>549</v>
      </c>
      <c r="I94" s="405">
        <v>767</v>
      </c>
    </row>
    <row r="95" spans="1:9" ht="15.75" thickBot="1" x14ac:dyDescent="0.3">
      <c r="A95" s="70"/>
      <c r="B95" s="71"/>
      <c r="C95" s="71"/>
      <c r="D95" s="71"/>
      <c r="E95" s="71"/>
      <c r="F95" s="71"/>
      <c r="G95" s="71"/>
      <c r="H95" s="71"/>
      <c r="I95" s="71"/>
    </row>
    <row r="96" spans="1:9" ht="15.75" thickBot="1" x14ac:dyDescent="0.3">
      <c r="A96" s="76">
        <v>11</v>
      </c>
      <c r="B96" s="511" t="s">
        <v>660</v>
      </c>
      <c r="C96" s="511"/>
      <c r="D96" s="511"/>
      <c r="E96" s="511"/>
      <c r="F96" s="511"/>
      <c r="G96" s="511"/>
      <c r="H96" s="511"/>
      <c r="I96" s="511"/>
    </row>
    <row r="97" spans="1:9" ht="33.75" x14ac:dyDescent="0.25">
      <c r="A97" s="406">
        <v>1</v>
      </c>
      <c r="B97" s="407" t="s">
        <v>661</v>
      </c>
      <c r="C97" s="407" t="s">
        <v>66</v>
      </c>
      <c r="D97" s="393">
        <v>18.478235999999999</v>
      </c>
      <c r="E97" s="393">
        <v>-66.273904999999999</v>
      </c>
      <c r="F97" s="407" t="s">
        <v>662</v>
      </c>
      <c r="G97" s="407" t="s">
        <v>34</v>
      </c>
      <c r="H97" s="407" t="s">
        <v>663</v>
      </c>
      <c r="I97" s="408">
        <v>646</v>
      </c>
    </row>
    <row r="98" spans="1:9" ht="22.5" x14ac:dyDescent="0.25">
      <c r="A98" s="91">
        <f>+A97+1</f>
        <v>2</v>
      </c>
      <c r="B98" s="31" t="s">
        <v>668</v>
      </c>
      <c r="C98" s="31" t="s">
        <v>225</v>
      </c>
      <c r="D98" s="393">
        <v>18.474989000000001</v>
      </c>
      <c r="E98" s="393">
        <v>-66.300585999999996</v>
      </c>
      <c r="F98" s="31" t="s">
        <v>669</v>
      </c>
      <c r="G98" s="31" t="s">
        <v>34</v>
      </c>
      <c r="H98" s="31" t="s">
        <v>663</v>
      </c>
      <c r="I98" s="32">
        <v>6462000</v>
      </c>
    </row>
    <row r="99" spans="1:9" ht="22.5" x14ac:dyDescent="0.25">
      <c r="A99" s="91">
        <f t="shared" ref="A99:A107" si="5">+A98+1</f>
        <v>3</v>
      </c>
      <c r="B99" s="31" t="s">
        <v>671</v>
      </c>
      <c r="C99" s="31" t="s">
        <v>66</v>
      </c>
      <c r="D99" s="393">
        <v>18.463446000000001</v>
      </c>
      <c r="E99" s="393">
        <v>-66.300449</v>
      </c>
      <c r="F99" s="31" t="s">
        <v>672</v>
      </c>
      <c r="G99" s="31" t="s">
        <v>673</v>
      </c>
      <c r="H99" s="31" t="s">
        <v>663</v>
      </c>
      <c r="I99" s="32">
        <v>646</v>
      </c>
    </row>
    <row r="100" spans="1:9" ht="15" customHeight="1" x14ac:dyDescent="0.25">
      <c r="A100" s="91">
        <f t="shared" si="5"/>
        <v>4</v>
      </c>
      <c r="B100" s="31" t="s">
        <v>678</v>
      </c>
      <c r="C100" s="31" t="s">
        <v>25</v>
      </c>
      <c r="D100" s="393">
        <v>18.477450999999999</v>
      </c>
      <c r="E100" s="393">
        <v>-66.273854</v>
      </c>
      <c r="F100" s="31" t="s">
        <v>679</v>
      </c>
      <c r="G100" s="31" t="s">
        <v>680</v>
      </c>
      <c r="H100" s="31" t="s">
        <v>663</v>
      </c>
      <c r="I100" s="32">
        <v>646</v>
      </c>
    </row>
    <row r="101" spans="1:9" x14ac:dyDescent="0.25">
      <c r="A101" s="91">
        <f t="shared" si="5"/>
        <v>5</v>
      </c>
      <c r="B101" s="31" t="s">
        <v>685</v>
      </c>
      <c r="C101" s="31" t="s">
        <v>592</v>
      </c>
      <c r="D101" s="401">
        <v>18.474077999999999</v>
      </c>
      <c r="E101" s="401">
        <v>-66.320610000000002</v>
      </c>
      <c r="F101" s="31" t="s">
        <v>686</v>
      </c>
      <c r="G101" s="31" t="s">
        <v>687</v>
      </c>
      <c r="H101" s="31" t="s">
        <v>663</v>
      </c>
      <c r="I101" s="32">
        <v>646</v>
      </c>
    </row>
    <row r="102" spans="1:9" x14ac:dyDescent="0.25">
      <c r="A102" s="91">
        <f t="shared" si="5"/>
        <v>6</v>
      </c>
      <c r="B102" s="31" t="s">
        <v>694</v>
      </c>
      <c r="C102" s="31" t="s">
        <v>525</v>
      </c>
      <c r="D102" s="393">
        <v>18.488374</v>
      </c>
      <c r="E102" s="393">
        <v>-66.789254</v>
      </c>
      <c r="F102" s="31" t="s">
        <v>695</v>
      </c>
      <c r="G102" s="31" t="s">
        <v>696</v>
      </c>
      <c r="H102" s="31" t="s">
        <v>697</v>
      </c>
      <c r="I102" s="32">
        <v>6592814</v>
      </c>
    </row>
    <row r="103" spans="1:9" x14ac:dyDescent="0.25">
      <c r="A103" s="91">
        <f t="shared" si="5"/>
        <v>7</v>
      </c>
      <c r="B103" s="31" t="s">
        <v>702</v>
      </c>
      <c r="C103" s="31" t="s">
        <v>25</v>
      </c>
      <c r="D103" s="393">
        <v>18.489611</v>
      </c>
      <c r="E103" s="393">
        <v>-66.794973999999996</v>
      </c>
      <c r="F103" s="31" t="s">
        <v>703</v>
      </c>
      <c r="G103" s="31" t="s">
        <v>704</v>
      </c>
      <c r="H103" s="31" t="s">
        <v>697</v>
      </c>
      <c r="I103" s="32">
        <v>659</v>
      </c>
    </row>
    <row r="104" spans="1:9" ht="15.75" thickBot="1" x14ac:dyDescent="0.3">
      <c r="A104" s="91">
        <f t="shared" si="5"/>
        <v>8</v>
      </c>
      <c r="B104" s="31" t="s">
        <v>711</v>
      </c>
      <c r="C104" s="31" t="s">
        <v>25</v>
      </c>
      <c r="D104" s="393">
        <v>18.433344999999999</v>
      </c>
      <c r="E104" s="393">
        <v>-66.476429999999993</v>
      </c>
      <c r="F104" s="31" t="s">
        <v>712</v>
      </c>
      <c r="G104" s="31" t="s">
        <v>713</v>
      </c>
      <c r="H104" s="31" t="s">
        <v>714</v>
      </c>
      <c r="I104" s="32">
        <v>674</v>
      </c>
    </row>
    <row r="105" spans="1:9" ht="22.5" x14ac:dyDescent="0.25">
      <c r="A105" s="91">
        <f t="shared" si="5"/>
        <v>9</v>
      </c>
      <c r="B105" s="402" t="s">
        <v>718</v>
      </c>
      <c r="C105" s="402" t="s">
        <v>137</v>
      </c>
      <c r="D105" s="393">
        <v>18.469719000000001</v>
      </c>
      <c r="E105" s="393">
        <v>-66.717097999999993</v>
      </c>
      <c r="F105" s="402" t="s">
        <v>719</v>
      </c>
      <c r="G105" s="407" t="s">
        <v>34</v>
      </c>
      <c r="H105" s="402" t="s">
        <v>720</v>
      </c>
      <c r="I105" s="403">
        <v>613</v>
      </c>
    </row>
    <row r="106" spans="1:9" ht="22.5" x14ac:dyDescent="0.25">
      <c r="A106" s="91">
        <f t="shared" si="5"/>
        <v>10</v>
      </c>
      <c r="B106" s="402" t="s">
        <v>725</v>
      </c>
      <c r="C106" s="402" t="s">
        <v>197</v>
      </c>
      <c r="D106" s="409">
        <v>18.440054</v>
      </c>
      <c r="E106" s="397">
        <v>-66.391024999999999</v>
      </c>
      <c r="F106" s="402" t="s">
        <v>726</v>
      </c>
      <c r="G106" s="410" t="s">
        <v>727</v>
      </c>
      <c r="H106" s="402" t="s">
        <v>728</v>
      </c>
      <c r="I106" s="403">
        <v>693</v>
      </c>
    </row>
    <row r="107" spans="1:9" ht="23.25" thickBot="1" x14ac:dyDescent="0.3">
      <c r="A107" s="91">
        <f t="shared" si="5"/>
        <v>11</v>
      </c>
      <c r="B107" s="404" t="s">
        <v>732</v>
      </c>
      <c r="C107" s="404" t="s">
        <v>25</v>
      </c>
      <c r="D107" s="393">
        <v>18.456164999999999</v>
      </c>
      <c r="E107" s="393">
        <v>-66.181995999999998</v>
      </c>
      <c r="F107" s="404" t="s">
        <v>733</v>
      </c>
      <c r="G107" s="404" t="s">
        <v>34</v>
      </c>
      <c r="H107" s="404" t="s">
        <v>734</v>
      </c>
      <c r="I107" s="405">
        <v>949</v>
      </c>
    </row>
    <row r="108" spans="1:9" ht="15.75" thickBot="1" x14ac:dyDescent="0.3">
      <c r="A108" s="70"/>
      <c r="B108" s="71"/>
      <c r="C108" s="71"/>
      <c r="D108" s="71"/>
      <c r="E108" s="71"/>
      <c r="F108" s="71"/>
      <c r="G108" s="71"/>
      <c r="H108" s="71"/>
      <c r="I108" s="71"/>
    </row>
    <row r="109" spans="1:9" ht="15.75" thickBot="1" x14ac:dyDescent="0.3">
      <c r="A109" s="101">
        <v>39</v>
      </c>
      <c r="B109" s="518" t="s">
        <v>741</v>
      </c>
      <c r="C109" s="518"/>
      <c r="D109" s="518"/>
      <c r="E109" s="518"/>
      <c r="F109" s="518"/>
      <c r="G109" s="518"/>
      <c r="H109" s="518"/>
      <c r="I109" s="518"/>
    </row>
    <row r="110" spans="1:9" ht="22.5" x14ac:dyDescent="0.25">
      <c r="A110" s="391">
        <v>1</v>
      </c>
      <c r="B110" s="392" t="s">
        <v>742</v>
      </c>
      <c r="C110" s="392" t="s">
        <v>25</v>
      </c>
      <c r="D110" s="393">
        <v>18.50102</v>
      </c>
      <c r="E110" s="393">
        <v>-67.140020000000007</v>
      </c>
      <c r="F110" s="392" t="s">
        <v>743</v>
      </c>
      <c r="G110" s="392" t="s">
        <v>744</v>
      </c>
      <c r="H110" s="392" t="s">
        <v>745</v>
      </c>
      <c r="I110" s="394">
        <v>605</v>
      </c>
    </row>
    <row r="111" spans="1:9" ht="22.5" x14ac:dyDescent="0.25">
      <c r="A111" s="391">
        <f>+A110+1</f>
        <v>2</v>
      </c>
      <c r="B111" s="392" t="s">
        <v>750</v>
      </c>
      <c r="C111" s="392" t="s">
        <v>25</v>
      </c>
      <c r="D111" s="411">
        <v>18.502614000000001</v>
      </c>
      <c r="E111" s="411">
        <v>-67.140570999999994</v>
      </c>
      <c r="F111" s="392" t="s">
        <v>751</v>
      </c>
      <c r="G111" s="392" t="s">
        <v>744</v>
      </c>
      <c r="H111" s="392" t="s">
        <v>745</v>
      </c>
      <c r="I111" s="394">
        <v>603</v>
      </c>
    </row>
    <row r="112" spans="1:9" x14ac:dyDescent="0.25">
      <c r="A112" s="391">
        <f t="shared" ref="A112:A148" si="6">+A111+1</f>
        <v>3</v>
      </c>
      <c r="B112" s="31" t="s">
        <v>757</v>
      </c>
      <c r="C112" s="31" t="s">
        <v>137</v>
      </c>
      <c r="D112" s="393">
        <v>18.461924</v>
      </c>
      <c r="E112" s="393">
        <v>-67.152810000000002</v>
      </c>
      <c r="F112" s="31" t="s">
        <v>758</v>
      </c>
      <c r="G112" s="31" t="s">
        <v>759</v>
      </c>
      <c r="H112" s="31" t="s">
        <v>745</v>
      </c>
      <c r="I112" s="32">
        <v>605</v>
      </c>
    </row>
    <row r="113" spans="1:9" ht="15" customHeight="1" x14ac:dyDescent="0.25">
      <c r="A113" s="391">
        <f t="shared" si="6"/>
        <v>4</v>
      </c>
      <c r="B113" s="31" t="s">
        <v>764</v>
      </c>
      <c r="C113" s="31" t="s">
        <v>525</v>
      </c>
      <c r="D113" s="393">
        <v>18.462344999999999</v>
      </c>
      <c r="E113" s="393">
        <v>-67.154857000000007</v>
      </c>
      <c r="F113" s="31" t="s">
        <v>765</v>
      </c>
      <c r="G113" s="31" t="s">
        <v>34</v>
      </c>
      <c r="H113" s="31" t="s">
        <v>745</v>
      </c>
      <c r="I113" s="32">
        <v>605</v>
      </c>
    </row>
    <row r="114" spans="1:9" x14ac:dyDescent="0.25">
      <c r="A114" s="391">
        <f t="shared" si="6"/>
        <v>5</v>
      </c>
      <c r="B114" s="31" t="s">
        <v>771</v>
      </c>
      <c r="C114" s="31" t="s">
        <v>25</v>
      </c>
      <c r="D114" s="393">
        <v>18.295197999999999</v>
      </c>
      <c r="E114" s="393">
        <v>-67.209079000000003</v>
      </c>
      <c r="F114" s="31" t="s">
        <v>772</v>
      </c>
      <c r="G114" s="31" t="s">
        <v>773</v>
      </c>
      <c r="H114" s="31" t="s">
        <v>774</v>
      </c>
      <c r="I114" s="32">
        <v>610</v>
      </c>
    </row>
    <row r="115" spans="1:9" x14ac:dyDescent="0.25">
      <c r="A115" s="391">
        <f t="shared" si="6"/>
        <v>6</v>
      </c>
      <c r="B115" s="31" t="s">
        <v>780</v>
      </c>
      <c r="C115" s="31" t="s">
        <v>25</v>
      </c>
      <c r="D115" s="393">
        <v>18.026643</v>
      </c>
      <c r="E115" s="393">
        <v>-67.168591000000006</v>
      </c>
      <c r="F115" s="31" t="s">
        <v>781</v>
      </c>
      <c r="G115" s="31" t="s">
        <v>782</v>
      </c>
      <c r="H115" s="31" t="s">
        <v>783</v>
      </c>
      <c r="I115" s="32">
        <v>622</v>
      </c>
    </row>
    <row r="116" spans="1:9" ht="33.75" x14ac:dyDescent="0.25">
      <c r="A116" s="391">
        <f t="shared" si="6"/>
        <v>7</v>
      </c>
      <c r="B116" s="31" t="s">
        <v>790</v>
      </c>
      <c r="C116" s="31" t="s">
        <v>592</v>
      </c>
      <c r="D116" s="393">
        <v>18.024138000000001</v>
      </c>
      <c r="E116" s="393">
        <v>-67.169835000000006</v>
      </c>
      <c r="F116" s="31" t="s">
        <v>791</v>
      </c>
      <c r="G116" s="31" t="s">
        <v>792</v>
      </c>
      <c r="H116" s="31" t="s">
        <v>783</v>
      </c>
      <c r="I116" s="32">
        <v>623</v>
      </c>
    </row>
    <row r="117" spans="1:9" x14ac:dyDescent="0.25">
      <c r="A117" s="391">
        <f t="shared" si="6"/>
        <v>8</v>
      </c>
      <c r="B117" s="31" t="s">
        <v>798</v>
      </c>
      <c r="C117" s="31" t="s">
        <v>25</v>
      </c>
      <c r="D117" s="393">
        <v>18.026171000000001</v>
      </c>
      <c r="E117" s="393">
        <v>-67.170327999999998</v>
      </c>
      <c r="F117" s="31" t="s">
        <v>799</v>
      </c>
      <c r="G117" s="31" t="s">
        <v>782</v>
      </c>
      <c r="H117" s="31" t="s">
        <v>783</v>
      </c>
      <c r="I117" s="32">
        <v>6221209</v>
      </c>
    </row>
    <row r="118" spans="1:9" ht="22.5" x14ac:dyDescent="0.25">
      <c r="A118" s="391">
        <f t="shared" si="6"/>
        <v>9</v>
      </c>
      <c r="B118" s="31" t="s">
        <v>805</v>
      </c>
      <c r="C118" s="31" t="s">
        <v>806</v>
      </c>
      <c r="D118" s="393">
        <v>17.962582999999999</v>
      </c>
      <c r="E118" s="393">
        <v>-67.134671999999995</v>
      </c>
      <c r="F118" s="31" t="s">
        <v>807</v>
      </c>
      <c r="G118" s="31" t="s">
        <v>808</v>
      </c>
      <c r="H118" s="31" t="s">
        <v>783</v>
      </c>
      <c r="I118" s="32">
        <v>623</v>
      </c>
    </row>
    <row r="119" spans="1:9" x14ac:dyDescent="0.25">
      <c r="A119" s="391">
        <f t="shared" si="6"/>
        <v>10</v>
      </c>
      <c r="B119" s="31" t="s">
        <v>814</v>
      </c>
      <c r="C119" s="31" t="s">
        <v>197</v>
      </c>
      <c r="D119" s="393">
        <v>18.049337000000001</v>
      </c>
      <c r="E119" s="393">
        <v>-67.128139000000004</v>
      </c>
      <c r="F119" s="31" t="s">
        <v>815</v>
      </c>
      <c r="G119" s="31" t="s">
        <v>782</v>
      </c>
      <c r="H119" s="31" t="s">
        <v>783</v>
      </c>
      <c r="I119" s="32">
        <v>622</v>
      </c>
    </row>
    <row r="120" spans="1:9" x14ac:dyDescent="0.25">
      <c r="A120" s="391">
        <f t="shared" si="6"/>
        <v>11</v>
      </c>
      <c r="B120" s="31" t="s">
        <v>820</v>
      </c>
      <c r="C120" s="31" t="s">
        <v>25</v>
      </c>
      <c r="D120" s="393">
        <v>18.098130000000001</v>
      </c>
      <c r="E120" s="393">
        <v>-67.177974000000006</v>
      </c>
      <c r="F120" s="31" t="s">
        <v>821</v>
      </c>
      <c r="G120" s="31" t="s">
        <v>822</v>
      </c>
      <c r="H120" s="31" t="s">
        <v>783</v>
      </c>
      <c r="I120" s="32">
        <v>623</v>
      </c>
    </row>
    <row r="121" spans="1:9" x14ac:dyDescent="0.25">
      <c r="A121" s="391">
        <f t="shared" si="6"/>
        <v>12</v>
      </c>
      <c r="B121" s="31" t="s">
        <v>826</v>
      </c>
      <c r="C121" s="31" t="s">
        <v>525</v>
      </c>
      <c r="D121" s="393">
        <v>18.025618000000001</v>
      </c>
      <c r="E121" s="393">
        <v>-67.173919999999995</v>
      </c>
      <c r="F121" s="31" t="s">
        <v>827</v>
      </c>
      <c r="G121" s="31" t="s">
        <v>782</v>
      </c>
      <c r="H121" s="31" t="s">
        <v>783</v>
      </c>
      <c r="I121" s="32">
        <v>622</v>
      </c>
    </row>
    <row r="122" spans="1:9" x14ac:dyDescent="0.25">
      <c r="A122" s="391">
        <f t="shared" si="6"/>
        <v>13</v>
      </c>
      <c r="B122" s="31" t="s">
        <v>1155</v>
      </c>
      <c r="C122" s="31" t="s">
        <v>525</v>
      </c>
      <c r="D122" s="393">
        <v>17.977373</v>
      </c>
      <c r="E122" s="393">
        <v>-67.210998000000004</v>
      </c>
      <c r="F122" s="31" t="s">
        <v>836</v>
      </c>
      <c r="G122" s="31" t="s">
        <v>837</v>
      </c>
      <c r="H122" s="31" t="s">
        <v>783</v>
      </c>
      <c r="I122" s="32">
        <v>623</v>
      </c>
    </row>
    <row r="123" spans="1:9" x14ac:dyDescent="0.25">
      <c r="A123" s="391">
        <f t="shared" si="6"/>
        <v>14</v>
      </c>
      <c r="B123" s="31" t="s">
        <v>842</v>
      </c>
      <c r="C123" s="31" t="s">
        <v>25</v>
      </c>
      <c r="D123" s="393">
        <v>17.953196999999999</v>
      </c>
      <c r="E123" s="393">
        <v>-66.880315999999993</v>
      </c>
      <c r="F123" s="31" t="s">
        <v>843</v>
      </c>
      <c r="G123" s="31" t="s">
        <v>844</v>
      </c>
      <c r="H123" s="31" t="s">
        <v>845</v>
      </c>
      <c r="I123" s="32">
        <v>653</v>
      </c>
    </row>
    <row r="124" spans="1:9" x14ac:dyDescent="0.25">
      <c r="A124" s="391">
        <f t="shared" si="6"/>
        <v>15</v>
      </c>
      <c r="B124" s="31" t="s">
        <v>851</v>
      </c>
      <c r="C124" s="31" t="s">
        <v>852</v>
      </c>
      <c r="D124" s="393">
        <v>17.971879999999999</v>
      </c>
      <c r="E124" s="393">
        <v>-66.927901000000006</v>
      </c>
      <c r="F124" s="31" t="s">
        <v>853</v>
      </c>
      <c r="G124" s="31" t="s">
        <v>854</v>
      </c>
      <c r="H124" s="31" t="s">
        <v>855</v>
      </c>
      <c r="I124" s="32">
        <v>767</v>
      </c>
    </row>
    <row r="125" spans="1:9" ht="22.5" x14ac:dyDescent="0.25">
      <c r="A125" s="391">
        <f>+A124+1</f>
        <v>16</v>
      </c>
      <c r="B125" s="31" t="s">
        <v>860</v>
      </c>
      <c r="C125" s="31" t="s">
        <v>861</v>
      </c>
      <c r="D125" s="393">
        <v>18.512464000000001</v>
      </c>
      <c r="E125" s="393">
        <v>-67.066610999999995</v>
      </c>
      <c r="F125" s="31" t="s">
        <v>862</v>
      </c>
      <c r="G125" s="31" t="s">
        <v>863</v>
      </c>
      <c r="H125" s="31" t="s">
        <v>864</v>
      </c>
      <c r="I125" s="32">
        <v>662</v>
      </c>
    </row>
    <row r="126" spans="1:9" x14ac:dyDescent="0.25">
      <c r="A126" s="391">
        <f t="shared" si="6"/>
        <v>17</v>
      </c>
      <c r="B126" s="31" t="s">
        <v>870</v>
      </c>
      <c r="C126" s="31" t="s">
        <v>25</v>
      </c>
      <c r="D126" s="393">
        <v>18.493372999999998</v>
      </c>
      <c r="E126" s="393">
        <v>-66.990080000000006</v>
      </c>
      <c r="F126" s="31" t="s">
        <v>871</v>
      </c>
      <c r="G126" s="31" t="s">
        <v>34</v>
      </c>
      <c r="H126" s="31" t="s">
        <v>864</v>
      </c>
      <c r="I126" s="32">
        <v>662</v>
      </c>
    </row>
    <row r="127" spans="1:9" ht="22.5" x14ac:dyDescent="0.25">
      <c r="A127" s="391">
        <f t="shared" si="6"/>
        <v>18</v>
      </c>
      <c r="B127" s="31" t="s">
        <v>876</v>
      </c>
      <c r="C127" s="31" t="s">
        <v>66</v>
      </c>
      <c r="D127" s="393">
        <v>18.511671</v>
      </c>
      <c r="E127" s="393">
        <v>-67.101667000000006</v>
      </c>
      <c r="F127" s="31" t="s">
        <v>877</v>
      </c>
      <c r="G127" s="31" t="s">
        <v>34</v>
      </c>
      <c r="H127" s="31" t="s">
        <v>864</v>
      </c>
      <c r="I127" s="32">
        <v>662</v>
      </c>
    </row>
    <row r="128" spans="1:9" ht="22.5" x14ac:dyDescent="0.25">
      <c r="A128" s="391">
        <f t="shared" si="6"/>
        <v>19</v>
      </c>
      <c r="B128" s="31" t="s">
        <v>883</v>
      </c>
      <c r="C128" s="31" t="s">
        <v>137</v>
      </c>
      <c r="D128" s="393">
        <v>17.978102</v>
      </c>
      <c r="E128" s="393">
        <v>-67.054215999999997</v>
      </c>
      <c r="F128" s="31" t="s">
        <v>884</v>
      </c>
      <c r="G128" s="31" t="s">
        <v>885</v>
      </c>
      <c r="H128" s="31" t="s">
        <v>886</v>
      </c>
      <c r="I128" s="32">
        <v>667</v>
      </c>
    </row>
    <row r="129" spans="1:9" x14ac:dyDescent="0.25">
      <c r="A129" s="391">
        <f>+A128+1</f>
        <v>20</v>
      </c>
      <c r="B129" s="31" t="s">
        <v>891</v>
      </c>
      <c r="C129" s="31" t="s">
        <v>25</v>
      </c>
      <c r="D129" s="393">
        <v>17.974043999999999</v>
      </c>
      <c r="E129" s="393">
        <v>-67.047185999999996</v>
      </c>
      <c r="F129" s="31" t="s">
        <v>892</v>
      </c>
      <c r="G129" s="31"/>
      <c r="H129" s="31" t="s">
        <v>886</v>
      </c>
      <c r="I129" s="32">
        <v>667</v>
      </c>
    </row>
    <row r="130" spans="1:9" ht="22.5" x14ac:dyDescent="0.25">
      <c r="A130" s="391">
        <f t="shared" si="6"/>
        <v>21</v>
      </c>
      <c r="B130" s="31" t="s">
        <v>906</v>
      </c>
      <c r="C130" s="31" t="s">
        <v>525</v>
      </c>
      <c r="D130" s="393">
        <v>17.973797999999999</v>
      </c>
      <c r="E130" s="393">
        <v>-67.049931000000001</v>
      </c>
      <c r="F130" s="31" t="s">
        <v>907</v>
      </c>
      <c r="G130" s="31" t="s">
        <v>908</v>
      </c>
      <c r="H130" s="31" t="s">
        <v>886</v>
      </c>
      <c r="I130" s="32">
        <v>667</v>
      </c>
    </row>
    <row r="131" spans="1:9" x14ac:dyDescent="0.25">
      <c r="A131" s="391">
        <f>+A130+1</f>
        <v>22</v>
      </c>
      <c r="B131" s="31" t="s">
        <v>898</v>
      </c>
      <c r="C131" s="31" t="s">
        <v>852</v>
      </c>
      <c r="D131" s="393"/>
      <c r="E131" s="393"/>
      <c r="F131" s="31" t="s">
        <v>899</v>
      </c>
      <c r="G131" s="31" t="s">
        <v>900</v>
      </c>
      <c r="H131" s="31" t="s">
        <v>886</v>
      </c>
      <c r="I131" s="32">
        <v>667</v>
      </c>
    </row>
    <row r="132" spans="1:9" x14ac:dyDescent="0.25">
      <c r="A132" s="391">
        <f>+A131+1</f>
        <v>23</v>
      </c>
      <c r="B132" s="31" t="s">
        <v>913</v>
      </c>
      <c r="C132" s="31" t="s">
        <v>914</v>
      </c>
      <c r="D132" s="393">
        <v>18.200438999999999</v>
      </c>
      <c r="E132" s="393">
        <v>-67.138155999999995</v>
      </c>
      <c r="F132" s="31" t="s">
        <v>915</v>
      </c>
      <c r="G132" s="31" t="s">
        <v>916</v>
      </c>
      <c r="H132" s="31" t="s">
        <v>917</v>
      </c>
      <c r="I132" s="32">
        <v>681</v>
      </c>
    </row>
    <row r="133" spans="1:9" ht="33.75" x14ac:dyDescent="0.25">
      <c r="A133" s="391">
        <f t="shared" si="6"/>
        <v>24</v>
      </c>
      <c r="B133" s="31" t="s">
        <v>922</v>
      </c>
      <c r="C133" s="31" t="s">
        <v>25</v>
      </c>
      <c r="D133" s="393">
        <v>18.201522000000001</v>
      </c>
      <c r="E133" s="393">
        <v>-67.138237000000004</v>
      </c>
      <c r="F133" s="31" t="s">
        <v>923</v>
      </c>
      <c r="G133" s="31" t="s">
        <v>34</v>
      </c>
      <c r="H133" s="31" t="s">
        <v>917</v>
      </c>
      <c r="I133" s="32">
        <v>680</v>
      </c>
    </row>
    <row r="134" spans="1:9" ht="22.5" x14ac:dyDescent="0.25">
      <c r="A134" s="391">
        <f t="shared" si="6"/>
        <v>25</v>
      </c>
      <c r="B134" s="31" t="s">
        <v>929</v>
      </c>
      <c r="C134" s="31" t="s">
        <v>25</v>
      </c>
      <c r="D134" s="393">
        <v>18.236485999999999</v>
      </c>
      <c r="E134" s="393">
        <v>-67.161490000000001</v>
      </c>
      <c r="F134" s="31" t="s">
        <v>930</v>
      </c>
      <c r="G134" s="31" t="s">
        <v>931</v>
      </c>
      <c r="H134" s="31" t="s">
        <v>917</v>
      </c>
      <c r="I134" s="32">
        <v>6822368</v>
      </c>
    </row>
    <row r="135" spans="1:9" x14ac:dyDescent="0.25">
      <c r="A135" s="391">
        <f t="shared" si="6"/>
        <v>26</v>
      </c>
      <c r="B135" s="31" t="s">
        <v>936</v>
      </c>
      <c r="C135" s="31" t="s">
        <v>25</v>
      </c>
      <c r="D135" s="393">
        <v>18.220210000000002</v>
      </c>
      <c r="E135" s="393">
        <v>-67.153132999999997</v>
      </c>
      <c r="F135" s="31" t="s">
        <v>937</v>
      </c>
      <c r="G135" s="31" t="s">
        <v>938</v>
      </c>
      <c r="H135" s="31" t="s">
        <v>917</v>
      </c>
      <c r="I135" s="32">
        <v>680</v>
      </c>
    </row>
    <row r="136" spans="1:9" x14ac:dyDescent="0.25">
      <c r="A136" s="391">
        <f t="shared" si="6"/>
        <v>27</v>
      </c>
      <c r="B136" s="31" t="s">
        <v>944</v>
      </c>
      <c r="C136" s="31" t="s">
        <v>25</v>
      </c>
      <c r="D136" s="393">
        <v>18.487597999999998</v>
      </c>
      <c r="E136" s="393">
        <v>-66.954363000000001</v>
      </c>
      <c r="F136" s="31" t="s">
        <v>945</v>
      </c>
      <c r="G136" s="31" t="s">
        <v>34</v>
      </c>
      <c r="H136" s="31" t="s">
        <v>946</v>
      </c>
      <c r="I136" s="32">
        <v>678</v>
      </c>
    </row>
    <row r="137" spans="1:9" ht="22.5" x14ac:dyDescent="0.25">
      <c r="A137" s="391">
        <f t="shared" si="6"/>
        <v>28</v>
      </c>
      <c r="B137" s="31" t="s">
        <v>952</v>
      </c>
      <c r="C137" s="31" t="s">
        <v>137</v>
      </c>
      <c r="D137" s="393">
        <v>18.370218999999999</v>
      </c>
      <c r="E137" s="393">
        <v>-67.257717</v>
      </c>
      <c r="F137" s="31" t="s">
        <v>953</v>
      </c>
      <c r="G137" s="31" t="s">
        <v>954</v>
      </c>
      <c r="H137" s="31" t="s">
        <v>955</v>
      </c>
      <c r="I137" s="32">
        <v>677</v>
      </c>
    </row>
    <row r="138" spans="1:9" x14ac:dyDescent="0.25">
      <c r="A138" s="391">
        <f>+A137+1</f>
        <v>29</v>
      </c>
      <c r="B138" s="31" t="s">
        <v>960</v>
      </c>
      <c r="C138" s="31" t="s">
        <v>25</v>
      </c>
      <c r="D138" s="393">
        <v>18.369229000000001</v>
      </c>
      <c r="E138" s="393">
        <v>-67.258404999999996</v>
      </c>
      <c r="F138" s="31" t="s">
        <v>961</v>
      </c>
      <c r="G138" s="31" t="s">
        <v>962</v>
      </c>
      <c r="H138" s="31" t="s">
        <v>955</v>
      </c>
      <c r="I138" s="32">
        <v>677</v>
      </c>
    </row>
    <row r="139" spans="1:9" x14ac:dyDescent="0.25">
      <c r="A139" s="391">
        <f t="shared" si="6"/>
        <v>30</v>
      </c>
      <c r="B139" s="31" t="s">
        <v>967</v>
      </c>
      <c r="C139" s="31" t="s">
        <v>137</v>
      </c>
      <c r="D139" s="393">
        <v>18.325268999999999</v>
      </c>
      <c r="E139" s="393">
        <v>-67.249134999999995</v>
      </c>
      <c r="F139" s="31" t="s">
        <v>968</v>
      </c>
      <c r="G139" s="31" t="s">
        <v>969</v>
      </c>
      <c r="H139" s="31" t="s">
        <v>955</v>
      </c>
      <c r="I139" s="32">
        <v>677</v>
      </c>
    </row>
    <row r="140" spans="1:9" ht="22.5" x14ac:dyDescent="0.25">
      <c r="A140" s="391">
        <f t="shared" si="6"/>
        <v>31</v>
      </c>
      <c r="B140" s="31" t="s">
        <v>975</v>
      </c>
      <c r="C140" s="31" t="s">
        <v>197</v>
      </c>
      <c r="D140" s="393">
        <v>18.365848</v>
      </c>
      <c r="E140" s="393">
        <v>-67.257757999999995</v>
      </c>
      <c r="F140" s="31" t="s">
        <v>976</v>
      </c>
      <c r="G140" s="31" t="s">
        <v>34</v>
      </c>
      <c r="H140" s="31" t="s">
        <v>955</v>
      </c>
      <c r="I140" s="32">
        <v>677</v>
      </c>
    </row>
    <row r="141" spans="1:9" ht="22.5" x14ac:dyDescent="0.25">
      <c r="A141" s="391">
        <f>+A140+1</f>
        <v>32</v>
      </c>
      <c r="B141" s="31" t="s">
        <v>981</v>
      </c>
      <c r="C141" s="31" t="s">
        <v>25</v>
      </c>
      <c r="D141" s="393">
        <v>18.330120000000001</v>
      </c>
      <c r="E141" s="393">
        <v>-67.250771999999998</v>
      </c>
      <c r="F141" s="31" t="s">
        <v>982</v>
      </c>
      <c r="G141" s="31" t="s">
        <v>34</v>
      </c>
      <c r="H141" s="31" t="s">
        <v>955</v>
      </c>
      <c r="I141" s="32">
        <v>677</v>
      </c>
    </row>
    <row r="142" spans="1:9" ht="22.5" x14ac:dyDescent="0.25">
      <c r="A142" s="391">
        <f t="shared" si="6"/>
        <v>33</v>
      </c>
      <c r="B142" s="31" t="s">
        <v>988</v>
      </c>
      <c r="C142" s="31" t="s">
        <v>137</v>
      </c>
      <c r="D142" s="393">
        <v>18.360510999999999</v>
      </c>
      <c r="E142" s="393">
        <v>-67.257188999999997</v>
      </c>
      <c r="F142" s="31" t="s">
        <v>989</v>
      </c>
      <c r="G142" s="31" t="s">
        <v>34</v>
      </c>
      <c r="H142" s="31" t="s">
        <v>955</v>
      </c>
      <c r="I142" s="32">
        <v>677</v>
      </c>
    </row>
    <row r="143" spans="1:9" ht="22.5" x14ac:dyDescent="0.25">
      <c r="A143" s="391">
        <f t="shared" si="6"/>
        <v>34</v>
      </c>
      <c r="B143" s="31" t="s">
        <v>995</v>
      </c>
      <c r="C143" s="31" t="s">
        <v>25</v>
      </c>
      <c r="D143" s="393">
        <v>18.328372999999999</v>
      </c>
      <c r="E143" s="393">
        <v>-67.250590000000003</v>
      </c>
      <c r="F143" s="31" t="s">
        <v>996</v>
      </c>
      <c r="G143" s="31" t="s">
        <v>34</v>
      </c>
      <c r="H143" s="31" t="s">
        <v>955</v>
      </c>
      <c r="I143" s="32">
        <v>677</v>
      </c>
    </row>
    <row r="144" spans="1:9" x14ac:dyDescent="0.25">
      <c r="A144" s="391">
        <f>+A143+1</f>
        <v>35</v>
      </c>
      <c r="B144" s="31" t="s">
        <v>1002</v>
      </c>
      <c r="C144" s="31" t="s">
        <v>137</v>
      </c>
      <c r="D144">
        <v>18.339218489772598</v>
      </c>
      <c r="E144" s="395">
        <v>-67.250666275800896</v>
      </c>
      <c r="F144" s="31" t="s">
        <v>1003</v>
      </c>
      <c r="G144" s="31"/>
      <c r="H144" s="31" t="s">
        <v>955</v>
      </c>
      <c r="I144" s="32">
        <v>677</v>
      </c>
    </row>
    <row r="145" spans="1:9" ht="22.5" x14ac:dyDescent="0.25">
      <c r="A145" s="391">
        <f>+A144+1</f>
        <v>36</v>
      </c>
      <c r="B145" s="31" t="s">
        <v>1008</v>
      </c>
      <c r="C145" s="31" t="s">
        <v>197</v>
      </c>
      <c r="D145" s="393">
        <v>18.081641999999999</v>
      </c>
      <c r="E145" s="393">
        <v>-67.040227999999999</v>
      </c>
      <c r="F145" s="31" t="s">
        <v>1009</v>
      </c>
      <c r="G145" s="31" t="s">
        <v>34</v>
      </c>
      <c r="H145" s="31" t="s">
        <v>1010</v>
      </c>
      <c r="I145" s="32">
        <v>683</v>
      </c>
    </row>
    <row r="146" spans="1:9" x14ac:dyDescent="0.25">
      <c r="A146" s="391">
        <f t="shared" si="6"/>
        <v>37</v>
      </c>
      <c r="B146" s="31" t="s">
        <v>1015</v>
      </c>
      <c r="C146" s="31" t="s">
        <v>25</v>
      </c>
      <c r="D146" s="393">
        <v>18.376989999999999</v>
      </c>
      <c r="E146" s="393">
        <v>-67.029203999999993</v>
      </c>
      <c r="F146" s="31" t="s">
        <v>1016</v>
      </c>
      <c r="G146" s="31" t="s">
        <v>1017</v>
      </c>
      <c r="H146" s="31" t="s">
        <v>1018</v>
      </c>
      <c r="I146" s="32">
        <v>685</v>
      </c>
    </row>
    <row r="147" spans="1:9" ht="22.5" x14ac:dyDescent="0.25">
      <c r="A147" s="391">
        <f t="shared" si="6"/>
        <v>38</v>
      </c>
      <c r="B147" s="402" t="s">
        <v>1025</v>
      </c>
      <c r="C147" s="31" t="s">
        <v>197</v>
      </c>
      <c r="D147" s="393">
        <v>18.337993000000001</v>
      </c>
      <c r="E147" s="393">
        <v>-67.031409999999994</v>
      </c>
      <c r="F147" s="402" t="s">
        <v>1026</v>
      </c>
      <c r="G147" s="402" t="s">
        <v>1027</v>
      </c>
      <c r="H147" s="31" t="s">
        <v>1018</v>
      </c>
      <c r="I147" s="32">
        <v>685</v>
      </c>
    </row>
    <row r="148" spans="1:9" ht="23.25" thickBot="1" x14ac:dyDescent="0.3">
      <c r="A148" s="391">
        <f t="shared" si="6"/>
        <v>39</v>
      </c>
      <c r="B148" s="404" t="s">
        <v>1032</v>
      </c>
      <c r="C148" s="412" t="s">
        <v>197</v>
      </c>
      <c r="D148" s="393">
        <v>18.337569999999999</v>
      </c>
      <c r="E148" s="393">
        <v>-66.990650000000002</v>
      </c>
      <c r="F148" s="404" t="s">
        <v>1033</v>
      </c>
      <c r="G148" s="404" t="s">
        <v>34</v>
      </c>
      <c r="H148" s="404" t="s">
        <v>1018</v>
      </c>
      <c r="I148" s="405">
        <v>685</v>
      </c>
    </row>
    <row r="149" spans="1:9" ht="15.75" thickBot="1" x14ac:dyDescent="0.3">
      <c r="A149" s="70"/>
      <c r="B149" s="71"/>
      <c r="C149" s="71"/>
      <c r="D149" s="71"/>
      <c r="E149" s="71"/>
      <c r="F149" s="71"/>
      <c r="G149" s="71"/>
      <c r="H149" s="71"/>
      <c r="I149" s="71"/>
    </row>
    <row r="150" spans="1:9" x14ac:dyDescent="0.25">
      <c r="A150" s="346">
        <v>10</v>
      </c>
      <c r="B150" s="525" t="s">
        <v>1038</v>
      </c>
      <c r="C150" s="525"/>
      <c r="D150" s="525"/>
      <c r="E150" s="525"/>
      <c r="F150" s="525"/>
      <c r="G150" s="525"/>
      <c r="H150" s="525"/>
      <c r="I150" s="525"/>
    </row>
    <row r="151" spans="1:9" ht="22.5" x14ac:dyDescent="0.25">
      <c r="A151" s="413">
        <v>1</v>
      </c>
      <c r="B151" s="31" t="s">
        <v>1039</v>
      </c>
      <c r="C151" s="31" t="s">
        <v>25</v>
      </c>
      <c r="D151" s="393">
        <v>18.031938</v>
      </c>
      <c r="E151" s="393">
        <v>-66.797916000000001</v>
      </c>
      <c r="F151" s="31" t="s">
        <v>1040</v>
      </c>
      <c r="G151" s="31" t="s">
        <v>1041</v>
      </c>
      <c r="H151" s="31" t="s">
        <v>1042</v>
      </c>
      <c r="I151" s="32">
        <v>6560015</v>
      </c>
    </row>
    <row r="152" spans="1:9" ht="22.5" x14ac:dyDescent="0.25">
      <c r="A152" s="413">
        <f>+A151+1</f>
        <v>2</v>
      </c>
      <c r="B152" s="31" t="s">
        <v>1048</v>
      </c>
      <c r="C152" s="31" t="s">
        <v>25</v>
      </c>
      <c r="D152" s="400">
        <v>17.959219999999998</v>
      </c>
      <c r="E152" s="400">
        <v>-66.295415000000006</v>
      </c>
      <c r="F152" s="31" t="s">
        <v>1049</v>
      </c>
      <c r="G152" s="31" t="s">
        <v>1050</v>
      </c>
      <c r="H152" s="31" t="s">
        <v>1051</v>
      </c>
      <c r="I152" s="32">
        <v>751</v>
      </c>
    </row>
    <row r="153" spans="1:9" ht="22.5" x14ac:dyDescent="0.25">
      <c r="A153" s="413">
        <f>+A152+1</f>
        <v>3</v>
      </c>
      <c r="B153" s="31" t="s">
        <v>1056</v>
      </c>
      <c r="C153" s="31" t="s">
        <v>25</v>
      </c>
      <c r="D153" s="400">
        <v>17.95804</v>
      </c>
      <c r="E153" s="400">
        <v>-66.289434999999997</v>
      </c>
      <c r="F153" s="31" t="s">
        <v>1057</v>
      </c>
      <c r="G153" s="31" t="s">
        <v>1058</v>
      </c>
      <c r="H153" s="31" t="s">
        <v>1051</v>
      </c>
      <c r="I153" s="32">
        <v>751</v>
      </c>
    </row>
    <row r="154" spans="1:9" ht="14.45" customHeight="1" x14ac:dyDescent="0.25">
      <c r="A154" s="413">
        <f t="shared" ref="A154:A157" si="7">+A153+1</f>
        <v>4</v>
      </c>
      <c r="B154" s="31" t="s">
        <v>1062</v>
      </c>
      <c r="C154" s="31" t="s">
        <v>25</v>
      </c>
      <c r="D154" s="393">
        <v>17.971316999999999</v>
      </c>
      <c r="E154" s="393">
        <v>-66.602399000000005</v>
      </c>
      <c r="F154" s="31" t="s">
        <v>1063</v>
      </c>
      <c r="G154" s="31" t="s">
        <v>34</v>
      </c>
      <c r="H154" s="31" t="s">
        <v>1064</v>
      </c>
      <c r="I154" s="32">
        <v>7327419</v>
      </c>
    </row>
    <row r="155" spans="1:9" ht="22.5" x14ac:dyDescent="0.25">
      <c r="A155" s="413">
        <f t="shared" si="7"/>
        <v>5</v>
      </c>
      <c r="B155" s="31" t="s">
        <v>1068</v>
      </c>
      <c r="C155" s="31" t="s">
        <v>25</v>
      </c>
      <c r="D155" s="393">
        <v>17.97813</v>
      </c>
      <c r="E155" s="393">
        <v>-66.670529000000002</v>
      </c>
      <c r="F155" s="31" t="s">
        <v>1069</v>
      </c>
      <c r="G155" s="31" t="s">
        <v>1070</v>
      </c>
      <c r="H155" s="31" t="s">
        <v>1064</v>
      </c>
      <c r="I155" s="32">
        <v>7281502</v>
      </c>
    </row>
    <row r="156" spans="1:9" x14ac:dyDescent="0.25">
      <c r="A156" s="413">
        <f t="shared" si="7"/>
        <v>6</v>
      </c>
      <c r="B156" s="31" t="s">
        <v>1075</v>
      </c>
      <c r="C156" s="31" t="s">
        <v>25</v>
      </c>
      <c r="D156" s="393">
        <v>18.011033000000001</v>
      </c>
      <c r="E156" s="393">
        <v>-66.614577999999995</v>
      </c>
      <c r="F156" s="31" t="s">
        <v>1076</v>
      </c>
      <c r="G156" s="31" t="s">
        <v>34</v>
      </c>
      <c r="H156" s="31" t="s">
        <v>1064</v>
      </c>
      <c r="I156" s="32">
        <v>731</v>
      </c>
    </row>
    <row r="157" spans="1:9" x14ac:dyDescent="0.25">
      <c r="A157" s="413">
        <f t="shared" si="7"/>
        <v>7</v>
      </c>
      <c r="B157" s="31" t="s">
        <v>1082</v>
      </c>
      <c r="C157" s="31" t="s">
        <v>25</v>
      </c>
      <c r="D157" s="393">
        <v>18.011800999999998</v>
      </c>
      <c r="E157" s="393">
        <v>-66.613213999999999</v>
      </c>
      <c r="F157" s="31" t="s">
        <v>1083</v>
      </c>
      <c r="G157" s="31" t="s">
        <v>34</v>
      </c>
      <c r="H157" s="31" t="s">
        <v>1064</v>
      </c>
      <c r="I157" s="32">
        <v>733</v>
      </c>
    </row>
    <row r="158" spans="1:9" ht="22.5" x14ac:dyDescent="0.25">
      <c r="A158" s="413">
        <f>+A157+1</f>
        <v>8</v>
      </c>
      <c r="B158" s="31" t="s">
        <v>1089</v>
      </c>
      <c r="C158" s="31" t="s">
        <v>25</v>
      </c>
      <c r="D158" s="414">
        <v>18.006405000000001</v>
      </c>
      <c r="E158" s="414">
        <v>-66.576695999999998</v>
      </c>
      <c r="F158" s="31" t="s">
        <v>1090</v>
      </c>
      <c r="G158" s="31" t="s">
        <v>1091</v>
      </c>
      <c r="H158" s="31" t="s">
        <v>1064</v>
      </c>
      <c r="I158" s="32">
        <v>715</v>
      </c>
    </row>
    <row r="159" spans="1:9" x14ac:dyDescent="0.25">
      <c r="A159" s="413">
        <f>+A158+1</f>
        <v>9</v>
      </c>
      <c r="B159" s="31" t="s">
        <v>1095</v>
      </c>
      <c r="C159" s="31" t="s">
        <v>25</v>
      </c>
      <c r="D159" s="415">
        <v>17.997107400432199</v>
      </c>
      <c r="E159" s="393">
        <v>-66.603827418591294</v>
      </c>
      <c r="F159" s="31" t="s">
        <v>1096</v>
      </c>
      <c r="G159" s="31"/>
      <c r="H159" s="31" t="s">
        <v>1064</v>
      </c>
      <c r="I159" s="32">
        <v>717</v>
      </c>
    </row>
    <row r="160" spans="1:9" ht="22.5" x14ac:dyDescent="0.25">
      <c r="A160" s="413">
        <f>+A159+1</f>
        <v>10</v>
      </c>
      <c r="B160" s="31" t="s">
        <v>1101</v>
      </c>
      <c r="C160" s="31" t="s">
        <v>25</v>
      </c>
      <c r="D160" s="393">
        <v>18.012243000000002</v>
      </c>
      <c r="E160" s="393">
        <v>-66.614711</v>
      </c>
      <c r="F160" s="31" t="s">
        <v>1102</v>
      </c>
      <c r="G160" s="31" t="s">
        <v>1103</v>
      </c>
      <c r="H160" s="31" t="s">
        <v>1064</v>
      </c>
      <c r="I160" s="32">
        <v>731</v>
      </c>
    </row>
    <row r="161" spans="1:9" ht="15.75" thickBot="1" x14ac:dyDescent="0.3">
      <c r="A161" s="138"/>
      <c r="B161" s="71"/>
      <c r="C161" s="71"/>
      <c r="D161" s="71"/>
      <c r="E161" s="71"/>
      <c r="F161" s="71"/>
      <c r="G161" s="71"/>
      <c r="H161" s="71"/>
      <c r="I161" s="71"/>
    </row>
    <row r="162" spans="1:9" x14ac:dyDescent="0.25">
      <c r="A162" s="348">
        <v>4</v>
      </c>
      <c r="B162" s="526" t="s">
        <v>1109</v>
      </c>
      <c r="C162" s="526"/>
      <c r="D162" s="526"/>
      <c r="E162" s="526"/>
      <c r="F162" s="526"/>
      <c r="G162" s="526"/>
      <c r="H162" s="526"/>
      <c r="I162" s="526"/>
    </row>
    <row r="163" spans="1:9" ht="22.5" x14ac:dyDescent="0.25">
      <c r="A163" s="416">
        <v>1</v>
      </c>
      <c r="B163" s="417" t="s">
        <v>1110</v>
      </c>
      <c r="C163" s="417" t="s">
        <v>861</v>
      </c>
      <c r="D163" s="393">
        <v>18.171638999999999</v>
      </c>
      <c r="E163" s="393">
        <v>-66.738358000000005</v>
      </c>
      <c r="F163" s="417" t="s">
        <v>1111</v>
      </c>
      <c r="G163" s="417" t="s">
        <v>1112</v>
      </c>
      <c r="H163" s="417" t="s">
        <v>1113</v>
      </c>
      <c r="I163" s="418">
        <v>601</v>
      </c>
    </row>
    <row r="164" spans="1:9" ht="22.5" x14ac:dyDescent="0.25">
      <c r="A164" s="416">
        <f>+A163+1</f>
        <v>2</v>
      </c>
      <c r="B164" s="417" t="s">
        <v>1119</v>
      </c>
      <c r="C164" s="417" t="s">
        <v>137</v>
      </c>
      <c r="D164" s="393">
        <v>18.178538</v>
      </c>
      <c r="E164" s="393">
        <v>-66.304117000000005</v>
      </c>
      <c r="F164" s="417" t="s">
        <v>1120</v>
      </c>
      <c r="G164" s="417"/>
      <c r="H164" s="417" t="s">
        <v>1121</v>
      </c>
      <c r="I164" s="418">
        <v>794</v>
      </c>
    </row>
    <row r="165" spans="1:9" x14ac:dyDescent="0.25">
      <c r="A165" s="416">
        <f t="shared" ref="A165:A166" si="8">+A164+1</f>
        <v>3</v>
      </c>
      <c r="B165" s="417" t="s">
        <v>1125</v>
      </c>
      <c r="C165" s="417" t="s">
        <v>25</v>
      </c>
      <c r="D165" s="393">
        <v>18.248864999999999</v>
      </c>
      <c r="E165" s="393">
        <v>-66.205485999999993</v>
      </c>
      <c r="F165" s="417" t="s">
        <v>1126</v>
      </c>
      <c r="G165" s="417" t="s">
        <v>1127</v>
      </c>
      <c r="H165" s="417" t="s">
        <v>1128</v>
      </c>
      <c r="I165" s="418">
        <v>782</v>
      </c>
    </row>
    <row r="166" spans="1:9" ht="14.45" customHeight="1" x14ac:dyDescent="0.25">
      <c r="A166" s="416">
        <f t="shared" si="8"/>
        <v>4</v>
      </c>
      <c r="B166" s="417" t="s">
        <v>1133</v>
      </c>
      <c r="C166" s="417" t="s">
        <v>25</v>
      </c>
      <c r="D166" s="393">
        <v>18.193559</v>
      </c>
      <c r="E166" s="393">
        <v>-66.576440000000005</v>
      </c>
      <c r="F166" s="417" t="s">
        <v>1134</v>
      </c>
      <c r="G166" s="417" t="s">
        <v>34</v>
      </c>
      <c r="H166" s="417" t="s">
        <v>1135</v>
      </c>
      <c r="I166" s="418">
        <v>664</v>
      </c>
    </row>
    <row r="167" spans="1:9" x14ac:dyDescent="0.25">
      <c r="A167" s="47"/>
      <c r="B167" s="1"/>
      <c r="C167" s="1"/>
      <c r="D167" s="1"/>
      <c r="E167" s="1"/>
      <c r="F167" s="1"/>
      <c r="G167" s="1"/>
      <c r="H167" s="1"/>
      <c r="I167" s="1"/>
    </row>
    <row r="168" spans="1:9" x14ac:dyDescent="0.25">
      <c r="A168" s="47"/>
      <c r="B168" s="1"/>
      <c r="C168" s="1"/>
      <c r="D168" s="1"/>
      <c r="E168" s="1"/>
      <c r="F168" s="1"/>
      <c r="G168" s="1"/>
      <c r="H168" s="1"/>
      <c r="I168" s="1"/>
    </row>
    <row r="169" spans="1:9" x14ac:dyDescent="0.25">
      <c r="A169" s="47"/>
      <c r="B169" s="1"/>
      <c r="C169" s="1"/>
      <c r="D169" s="1"/>
      <c r="E169" s="1"/>
      <c r="F169" s="1"/>
      <c r="G169" s="1"/>
      <c r="H169" s="1"/>
      <c r="I169" s="1"/>
    </row>
    <row r="170" spans="1:9" x14ac:dyDescent="0.25">
      <c r="A170" s="47"/>
      <c r="B170" s="1"/>
      <c r="C170" s="1"/>
      <c r="D170" s="1"/>
      <c r="E170" s="1"/>
      <c r="F170" s="1"/>
      <c r="G170" s="1"/>
      <c r="H170" s="1"/>
      <c r="I170" s="1"/>
    </row>
    <row r="171" spans="1:9" x14ac:dyDescent="0.25">
      <c r="A171" s="506" t="s">
        <v>1404</v>
      </c>
      <c r="B171" s="506"/>
      <c r="C171" s="1"/>
      <c r="D171" s="1"/>
      <c r="E171" s="1"/>
      <c r="F171" s="1"/>
      <c r="G171" s="1"/>
      <c r="H171" s="1"/>
      <c r="I171" s="1"/>
    </row>
    <row r="172" spans="1:9" x14ac:dyDescent="0.25">
      <c r="A172" s="506"/>
      <c r="B172" s="506"/>
      <c r="C172" s="1"/>
      <c r="D172" s="1"/>
      <c r="E172" s="1"/>
      <c r="F172" s="1"/>
      <c r="G172" s="1"/>
      <c r="H172" s="1"/>
      <c r="I172" s="1"/>
    </row>
  </sheetData>
  <mergeCells count="8">
    <mergeCell ref="A171:B172"/>
    <mergeCell ref="A1:I1"/>
    <mergeCell ref="B3:I3"/>
    <mergeCell ref="B70:I70"/>
    <mergeCell ref="B96:I96"/>
    <mergeCell ref="B109:I109"/>
    <mergeCell ref="B150:I150"/>
    <mergeCell ref="B162:I16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D9D53-F090-40A7-972D-3566F0E3261D}">
  <dimension ref="A1:H66"/>
  <sheetViews>
    <sheetView topLeftCell="A13" workbookViewId="0">
      <selection activeCell="M20" sqref="M20"/>
    </sheetView>
  </sheetViews>
  <sheetFormatPr defaultRowHeight="15" x14ac:dyDescent="0.25"/>
  <cols>
    <col min="1" max="1" width="40.7109375" customWidth="1"/>
    <col min="2" max="2" width="24.140625" customWidth="1"/>
    <col min="3" max="3" width="18.7109375" customWidth="1"/>
  </cols>
  <sheetData>
    <row r="1" spans="1:3" ht="60" customHeight="1" x14ac:dyDescent="0.25">
      <c r="A1" s="527" t="s">
        <v>1592</v>
      </c>
      <c r="B1" s="528"/>
      <c r="C1" s="528"/>
    </row>
    <row r="2" spans="1:3" ht="29.25" x14ac:dyDescent="0.25">
      <c r="A2" s="464" t="s">
        <v>1158</v>
      </c>
      <c r="B2" s="157" t="s">
        <v>1159</v>
      </c>
      <c r="C2" s="455" t="s">
        <v>1160</v>
      </c>
    </row>
    <row r="3" spans="1:3" ht="24" customHeight="1" x14ac:dyDescent="0.25">
      <c r="A3" s="159" t="s">
        <v>1161</v>
      </c>
      <c r="B3" s="158" t="s">
        <v>1626</v>
      </c>
      <c r="C3" s="455" t="s">
        <v>1162</v>
      </c>
    </row>
    <row r="4" spans="1:3" ht="28.5" x14ac:dyDescent="0.25">
      <c r="A4" s="159" t="s">
        <v>1163</v>
      </c>
      <c r="B4" s="157" t="s">
        <v>1625</v>
      </c>
      <c r="C4" s="455" t="s">
        <v>1164</v>
      </c>
    </row>
    <row r="5" spans="1:3" ht="28.5" x14ac:dyDescent="0.25">
      <c r="A5" s="159" t="s">
        <v>1165</v>
      </c>
      <c r="B5" s="157" t="s">
        <v>1624</v>
      </c>
      <c r="C5" s="455" t="s">
        <v>1166</v>
      </c>
    </row>
    <row r="6" spans="1:3" ht="28.5" x14ac:dyDescent="0.25">
      <c r="A6" s="159" t="s">
        <v>388</v>
      </c>
      <c r="B6" s="157" t="s">
        <v>1623</v>
      </c>
      <c r="C6" s="455" t="s">
        <v>1167</v>
      </c>
    </row>
    <row r="7" spans="1:3" ht="42.75" x14ac:dyDescent="0.25">
      <c r="A7" s="159" t="s">
        <v>121</v>
      </c>
      <c r="B7" s="157" t="s">
        <v>1622</v>
      </c>
      <c r="C7" s="455" t="s">
        <v>1588</v>
      </c>
    </row>
    <row r="8" spans="1:3" ht="57" x14ac:dyDescent="0.25">
      <c r="A8" s="159" t="s">
        <v>1580</v>
      </c>
      <c r="B8" s="157" t="s">
        <v>1169</v>
      </c>
      <c r="C8" s="455" t="s">
        <v>1170</v>
      </c>
    </row>
    <row r="9" spans="1:3" ht="35.25" customHeight="1" x14ac:dyDescent="0.25">
      <c r="A9" s="159" t="s">
        <v>1581</v>
      </c>
      <c r="B9" s="157" t="s">
        <v>1627</v>
      </c>
      <c r="C9" s="463" t="s">
        <v>1582</v>
      </c>
    </row>
    <row r="10" spans="1:3" ht="29.25" x14ac:dyDescent="0.25">
      <c r="A10" s="156" t="s">
        <v>1171</v>
      </c>
      <c r="B10" s="156" t="s">
        <v>1172</v>
      </c>
      <c r="C10" s="455" t="s">
        <v>1173</v>
      </c>
    </row>
    <row r="11" spans="1:3" ht="28.5" x14ac:dyDescent="0.25">
      <c r="A11" s="159" t="s">
        <v>1174</v>
      </c>
      <c r="B11" s="157" t="s">
        <v>1175</v>
      </c>
      <c r="C11" s="455" t="s">
        <v>1176</v>
      </c>
    </row>
    <row r="12" spans="1:3" ht="42.75" x14ac:dyDescent="0.25">
      <c r="A12" s="159" t="s">
        <v>1195</v>
      </c>
      <c r="B12" s="157" t="s">
        <v>1621</v>
      </c>
      <c r="C12" s="455" t="s">
        <v>1589</v>
      </c>
    </row>
    <row r="13" spans="1:3" ht="28.5" x14ac:dyDescent="0.25">
      <c r="A13" s="159" t="s">
        <v>296</v>
      </c>
      <c r="B13" s="157" t="s">
        <v>1628</v>
      </c>
      <c r="C13" s="455" t="s">
        <v>1197</v>
      </c>
    </row>
    <row r="14" spans="1:3" ht="28.5" x14ac:dyDescent="0.25">
      <c r="A14" s="159" t="s">
        <v>256</v>
      </c>
      <c r="B14" s="448" t="s">
        <v>1576</v>
      </c>
      <c r="C14" s="448" t="s">
        <v>1577</v>
      </c>
    </row>
    <row r="15" spans="1:3" ht="28.5" x14ac:dyDescent="0.25">
      <c r="A15" s="159" t="s">
        <v>214</v>
      </c>
      <c r="B15" s="448" t="s">
        <v>1637</v>
      </c>
      <c r="C15" s="448" t="s">
        <v>1638</v>
      </c>
    </row>
    <row r="16" spans="1:3" ht="28.5" x14ac:dyDescent="0.25">
      <c r="A16" s="452" t="s">
        <v>1563</v>
      </c>
      <c r="B16" s="448" t="s">
        <v>1578</v>
      </c>
      <c r="C16" s="457" t="s">
        <v>1572</v>
      </c>
    </row>
    <row r="17" spans="1:3" ht="28.5" x14ac:dyDescent="0.25">
      <c r="A17" s="159" t="s">
        <v>1200</v>
      </c>
      <c r="B17" s="157" t="s">
        <v>1620</v>
      </c>
      <c r="C17" s="455" t="s">
        <v>1201</v>
      </c>
    </row>
    <row r="18" spans="1:3" ht="42.75" x14ac:dyDescent="0.25">
      <c r="A18" s="159" t="s">
        <v>1203</v>
      </c>
      <c r="B18" s="157" t="s">
        <v>1629</v>
      </c>
      <c r="C18" s="455" t="s">
        <v>1204</v>
      </c>
    </row>
    <row r="19" spans="1:3" ht="28.5" x14ac:dyDescent="0.25">
      <c r="A19" s="159" t="s">
        <v>146</v>
      </c>
      <c r="B19" s="157" t="s">
        <v>1619</v>
      </c>
      <c r="C19" s="455" t="s">
        <v>1205</v>
      </c>
    </row>
    <row r="20" spans="1:3" ht="57" x14ac:dyDescent="0.25">
      <c r="A20" s="159" t="s">
        <v>1208</v>
      </c>
      <c r="B20" s="454" t="s">
        <v>1566</v>
      </c>
      <c r="C20" s="455" t="s">
        <v>1209</v>
      </c>
    </row>
    <row r="21" spans="1:3" x14ac:dyDescent="0.25">
      <c r="A21" s="159" t="s">
        <v>394</v>
      </c>
      <c r="B21" s="454" t="s">
        <v>1618</v>
      </c>
      <c r="C21" s="449" t="s">
        <v>1585</v>
      </c>
    </row>
    <row r="22" spans="1:3" ht="28.5" x14ac:dyDescent="0.25">
      <c r="A22" s="159" t="s">
        <v>1550</v>
      </c>
      <c r="B22" s="454" t="s">
        <v>1590</v>
      </c>
      <c r="C22" s="449" t="s">
        <v>1168</v>
      </c>
    </row>
    <row r="23" spans="1:3" ht="28.5" x14ac:dyDescent="0.25">
      <c r="A23" s="159" t="s">
        <v>1640</v>
      </c>
      <c r="B23" s="454" t="s">
        <v>1641</v>
      </c>
      <c r="C23" s="449" t="s">
        <v>1642</v>
      </c>
    </row>
    <row r="24" spans="1:3" ht="28.5" x14ac:dyDescent="0.25">
      <c r="A24" s="159" t="s">
        <v>1177</v>
      </c>
      <c r="B24" s="157" t="s">
        <v>1617</v>
      </c>
      <c r="C24" s="455" t="s">
        <v>1178</v>
      </c>
    </row>
    <row r="25" spans="1:3" ht="28.5" x14ac:dyDescent="0.25">
      <c r="A25" s="159" t="s">
        <v>1181</v>
      </c>
      <c r="B25" s="157" t="s">
        <v>1579</v>
      </c>
      <c r="C25" s="455" t="s">
        <v>1182</v>
      </c>
    </row>
    <row r="26" spans="1:3" ht="28.5" x14ac:dyDescent="0.25">
      <c r="A26" s="452" t="s">
        <v>1602</v>
      </c>
      <c r="B26" s="157" t="s">
        <v>1630</v>
      </c>
      <c r="C26" s="455" t="s">
        <v>1570</v>
      </c>
    </row>
    <row r="27" spans="1:3" ht="28.5" x14ac:dyDescent="0.25">
      <c r="A27" s="159" t="s">
        <v>1569</v>
      </c>
      <c r="B27" s="157" t="s">
        <v>1631</v>
      </c>
      <c r="C27" s="455" t="s">
        <v>1202</v>
      </c>
    </row>
    <row r="28" spans="1:3" ht="30.75" customHeight="1" x14ac:dyDescent="0.25">
      <c r="A28" s="159" t="s">
        <v>1179</v>
      </c>
      <c r="B28" s="460" t="s">
        <v>1632</v>
      </c>
      <c r="C28" s="455" t="s">
        <v>1180</v>
      </c>
    </row>
    <row r="29" spans="1:3" ht="27.75" customHeight="1" x14ac:dyDescent="0.25">
      <c r="A29" s="159" t="s">
        <v>967</v>
      </c>
      <c r="B29" s="461" t="s">
        <v>1633</v>
      </c>
      <c r="C29" s="455" t="s">
        <v>1187</v>
      </c>
    </row>
    <row r="30" spans="1:3" ht="27.75" customHeight="1" x14ac:dyDescent="0.25">
      <c r="A30" s="156" t="s">
        <v>1185</v>
      </c>
      <c r="B30" s="461" t="s">
        <v>1634</v>
      </c>
      <c r="C30" s="455" t="s">
        <v>1186</v>
      </c>
    </row>
    <row r="31" spans="1:3" ht="27.75" customHeight="1" x14ac:dyDescent="0.25">
      <c r="A31" s="159" t="s">
        <v>1193</v>
      </c>
      <c r="B31" s="460" t="s">
        <v>1635</v>
      </c>
      <c r="C31" s="455" t="s">
        <v>1194</v>
      </c>
    </row>
    <row r="32" spans="1:3" ht="27.75" customHeight="1" x14ac:dyDescent="0.25">
      <c r="A32" s="159" t="s">
        <v>780</v>
      </c>
      <c r="B32" s="460" t="s">
        <v>1616</v>
      </c>
      <c r="C32" s="455" t="s">
        <v>1196</v>
      </c>
    </row>
    <row r="33" spans="1:4" ht="41.25" customHeight="1" x14ac:dyDescent="0.25">
      <c r="A33" s="456" t="s">
        <v>814</v>
      </c>
      <c r="B33" s="453" t="s">
        <v>1615</v>
      </c>
      <c r="C33" s="457" t="s">
        <v>1573</v>
      </c>
    </row>
    <row r="34" spans="1:4" ht="28.5" x14ac:dyDescent="0.25">
      <c r="A34" s="456" t="s">
        <v>764</v>
      </c>
      <c r="B34" s="462" t="s">
        <v>1565</v>
      </c>
      <c r="C34" s="457" t="s">
        <v>1575</v>
      </c>
    </row>
    <row r="35" spans="1:4" ht="30" customHeight="1" x14ac:dyDescent="0.25">
      <c r="A35" s="159" t="s">
        <v>1586</v>
      </c>
      <c r="B35" s="156" t="s">
        <v>1608</v>
      </c>
      <c r="C35" s="159" t="s">
        <v>1587</v>
      </c>
    </row>
    <row r="36" spans="1:4" ht="28.5" x14ac:dyDescent="0.25">
      <c r="A36" s="156" t="s">
        <v>559</v>
      </c>
      <c r="B36" s="157" t="s">
        <v>1613</v>
      </c>
      <c r="C36" s="455" t="s">
        <v>1188</v>
      </c>
    </row>
    <row r="37" spans="1:4" ht="28.5" x14ac:dyDescent="0.25">
      <c r="A37" s="476" t="s">
        <v>599</v>
      </c>
      <c r="B37" s="157" t="s">
        <v>1605</v>
      </c>
      <c r="C37" s="455" t="s">
        <v>1606</v>
      </c>
    </row>
    <row r="38" spans="1:4" ht="29.25" x14ac:dyDescent="0.25">
      <c r="A38" s="156" t="s">
        <v>1189</v>
      </c>
      <c r="B38" s="157" t="s">
        <v>1609</v>
      </c>
      <c r="C38" s="455" t="s">
        <v>1190</v>
      </c>
    </row>
    <row r="39" spans="1:4" ht="28.5" x14ac:dyDescent="0.25">
      <c r="A39" s="159" t="s">
        <v>1191</v>
      </c>
      <c r="B39" s="157" t="s">
        <v>1610</v>
      </c>
      <c r="C39" s="455" t="s">
        <v>1192</v>
      </c>
    </row>
    <row r="40" spans="1:4" ht="28.5" x14ac:dyDescent="0.25">
      <c r="A40" s="159" t="s">
        <v>550</v>
      </c>
      <c r="B40" s="157" t="s">
        <v>1611</v>
      </c>
      <c r="C40" s="455" t="s">
        <v>1198</v>
      </c>
    </row>
    <row r="41" spans="1:4" ht="28.5" x14ac:dyDescent="0.25">
      <c r="A41" s="159" t="s">
        <v>541</v>
      </c>
      <c r="B41" s="157" t="s">
        <v>1612</v>
      </c>
      <c r="C41" s="455" t="s">
        <v>1199</v>
      </c>
    </row>
    <row r="42" spans="1:4" ht="29.25" x14ac:dyDescent="0.25">
      <c r="A42" s="452" t="s">
        <v>575</v>
      </c>
      <c r="B42" s="448" t="s">
        <v>1614</v>
      </c>
      <c r="C42" s="456" t="s">
        <v>1571</v>
      </c>
    </row>
    <row r="43" spans="1:4" ht="28.5" x14ac:dyDescent="0.25">
      <c r="A43" s="159" t="s">
        <v>1206</v>
      </c>
      <c r="B43" s="157" t="s">
        <v>1607</v>
      </c>
      <c r="C43" s="455" t="s">
        <v>1207</v>
      </c>
    </row>
    <row r="44" spans="1:4" ht="28.5" x14ac:dyDescent="0.25">
      <c r="A44" s="452" t="s">
        <v>533</v>
      </c>
      <c r="B44" s="448" t="s">
        <v>1583</v>
      </c>
      <c r="C44" s="448" t="s">
        <v>1584</v>
      </c>
      <c r="D44" s="426"/>
    </row>
    <row r="45" spans="1:4" ht="28.5" x14ac:dyDescent="0.25">
      <c r="A45" s="459" t="s">
        <v>1095</v>
      </c>
      <c r="B45" s="453" t="s">
        <v>1564</v>
      </c>
      <c r="C45" s="458" t="s">
        <v>1574</v>
      </c>
    </row>
    <row r="46" spans="1:4" x14ac:dyDescent="0.25">
      <c r="A46" s="159" t="s">
        <v>1183</v>
      </c>
      <c r="B46" s="461" t="s">
        <v>1591</v>
      </c>
      <c r="C46" s="455" t="s">
        <v>1184</v>
      </c>
    </row>
    <row r="47" spans="1:4" x14ac:dyDescent="0.25">
      <c r="A47" s="159" t="s">
        <v>1075</v>
      </c>
      <c r="B47" s="159" t="s">
        <v>1600</v>
      </c>
      <c r="C47" s="463" t="s">
        <v>1601</v>
      </c>
    </row>
    <row r="48" spans="1:4" x14ac:dyDescent="0.25">
      <c r="A48" s="472"/>
      <c r="B48" s="472"/>
      <c r="C48" s="473"/>
    </row>
    <row r="50" spans="1:8" x14ac:dyDescent="0.25">
      <c r="A50" s="506" t="s">
        <v>1593</v>
      </c>
      <c r="B50" s="506"/>
      <c r="C50" s="317"/>
      <c r="D50" s="317"/>
      <c r="E50" s="317"/>
      <c r="F50" s="317"/>
      <c r="G50" s="317"/>
      <c r="H50" s="317"/>
    </row>
    <row r="51" spans="1:8" x14ac:dyDescent="0.25">
      <c r="A51" s="506"/>
      <c r="B51" s="506"/>
    </row>
    <row r="52" spans="1:8" x14ac:dyDescent="0.25">
      <c r="A52" s="450"/>
    </row>
    <row r="53" spans="1:8" x14ac:dyDescent="0.25">
      <c r="A53" s="395"/>
    </row>
    <row r="54" spans="1:8" x14ac:dyDescent="0.25">
      <c r="A54" s="451"/>
    </row>
    <row r="55" spans="1:8" x14ac:dyDescent="0.25">
      <c r="A55" s="395"/>
    </row>
    <row r="56" spans="1:8" x14ac:dyDescent="0.25">
      <c r="A56" s="451"/>
    </row>
    <row r="57" spans="1:8" x14ac:dyDescent="0.25">
      <c r="A57" s="395"/>
    </row>
    <row r="60" spans="1:8" x14ac:dyDescent="0.25">
      <c r="A60" s="451"/>
    </row>
    <row r="61" spans="1:8" x14ac:dyDescent="0.25">
      <c r="A61" s="395"/>
    </row>
    <row r="62" spans="1:8" x14ac:dyDescent="0.25">
      <c r="A62" s="451"/>
    </row>
    <row r="63" spans="1:8" x14ac:dyDescent="0.25">
      <c r="A63" s="395"/>
    </row>
    <row r="64" spans="1:8" x14ac:dyDescent="0.25">
      <c r="A64" s="451"/>
    </row>
    <row r="65" spans="1:1" x14ac:dyDescent="0.25">
      <c r="A65" s="395"/>
    </row>
    <row r="66" spans="1:1" x14ac:dyDescent="0.25">
      <c r="A66" s="450"/>
    </row>
  </sheetData>
  <mergeCells count="2">
    <mergeCell ref="A1:C1"/>
    <mergeCell ref="A50:B5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FB416-390B-430D-8583-BC2C8294DD89}">
  <dimension ref="A1:J167"/>
  <sheetViews>
    <sheetView workbookViewId="0">
      <selection activeCell="L2" sqref="L2"/>
    </sheetView>
  </sheetViews>
  <sheetFormatPr defaultColWidth="18.28515625" defaultRowHeight="11.25" x14ac:dyDescent="0.2"/>
  <cols>
    <col min="1" max="1" width="8.5703125" style="47" customWidth="1"/>
    <col min="2" max="2" width="17.85546875" style="1" customWidth="1"/>
    <col min="3" max="5" width="13.28515625" style="1" customWidth="1"/>
    <col min="6" max="6" width="12.85546875" style="1" customWidth="1"/>
    <col min="7" max="7" width="11.28515625" style="1" customWidth="1"/>
    <col min="8" max="8" width="11" style="1" customWidth="1"/>
    <col min="9" max="9" width="8.42578125" style="1" customWidth="1"/>
    <col min="10" max="10" width="43.5703125" style="1" customWidth="1"/>
    <col min="11" max="243" width="18.28515625" style="1"/>
    <col min="244" max="244" width="5.28515625" style="1" customWidth="1"/>
    <col min="245" max="245" width="16.7109375" style="1" customWidth="1"/>
    <col min="246" max="246" width="8.42578125" style="1" customWidth="1"/>
    <col min="247" max="247" width="12.85546875" style="1" customWidth="1"/>
    <col min="248" max="248" width="11.28515625" style="1" customWidth="1"/>
    <col min="249" max="249" width="11" style="1" customWidth="1"/>
    <col min="250" max="250" width="8.42578125" style="1" customWidth="1"/>
    <col min="251" max="251" width="8.85546875" style="1" customWidth="1"/>
    <col min="252" max="252" width="7.140625" style="1" customWidth="1"/>
    <col min="253" max="253" width="5.7109375" style="1" customWidth="1"/>
    <col min="254" max="254" width="4" style="1" customWidth="1"/>
    <col min="255" max="255" width="7.7109375" style="1" customWidth="1"/>
    <col min="256" max="256" width="8.140625" style="1" customWidth="1"/>
    <col min="257" max="257" width="10.42578125" style="1" customWidth="1"/>
    <col min="258" max="258" width="12.140625" style="1" customWidth="1"/>
    <col min="259" max="259" width="14.42578125" style="1" customWidth="1"/>
    <col min="260" max="260" width="28.5703125" style="1" customWidth="1"/>
    <col min="261" max="261" width="12.28515625" style="1" customWidth="1"/>
    <col min="262" max="262" width="3.7109375" style="1" customWidth="1"/>
    <col min="263" max="263" width="11.7109375" style="1" customWidth="1"/>
    <col min="264" max="264" width="9.140625" style="1" customWidth="1"/>
    <col min="265" max="265" width="8.85546875" style="1" customWidth="1"/>
    <col min="266" max="266" width="8.5703125" style="1" customWidth="1"/>
    <col min="267" max="499" width="18.28515625" style="1"/>
    <col min="500" max="500" width="5.28515625" style="1" customWidth="1"/>
    <col min="501" max="501" width="16.7109375" style="1" customWidth="1"/>
    <col min="502" max="502" width="8.42578125" style="1" customWidth="1"/>
    <col min="503" max="503" width="12.85546875" style="1" customWidth="1"/>
    <col min="504" max="504" width="11.28515625" style="1" customWidth="1"/>
    <col min="505" max="505" width="11" style="1" customWidth="1"/>
    <col min="506" max="506" width="8.42578125" style="1" customWidth="1"/>
    <col min="507" max="507" width="8.85546875" style="1" customWidth="1"/>
    <col min="508" max="508" width="7.140625" style="1" customWidth="1"/>
    <col min="509" max="509" width="5.7109375" style="1" customWidth="1"/>
    <col min="510" max="510" width="4" style="1" customWidth="1"/>
    <col min="511" max="511" width="7.7109375" style="1" customWidth="1"/>
    <col min="512" max="512" width="8.140625" style="1" customWidth="1"/>
    <col min="513" max="513" width="10.42578125" style="1" customWidth="1"/>
    <col min="514" max="514" width="12.140625" style="1" customWidth="1"/>
    <col min="515" max="515" width="14.42578125" style="1" customWidth="1"/>
    <col min="516" max="516" width="28.5703125" style="1" customWidth="1"/>
    <col min="517" max="517" width="12.28515625" style="1" customWidth="1"/>
    <col min="518" max="518" width="3.7109375" style="1" customWidth="1"/>
    <col min="519" max="519" width="11.7109375" style="1" customWidth="1"/>
    <col min="520" max="520" width="9.140625" style="1" customWidth="1"/>
    <col min="521" max="521" width="8.85546875" style="1" customWidth="1"/>
    <col min="522" max="522" width="8.5703125" style="1" customWidth="1"/>
    <col min="523" max="755" width="18.28515625" style="1"/>
    <col min="756" max="756" width="5.28515625" style="1" customWidth="1"/>
    <col min="757" max="757" width="16.7109375" style="1" customWidth="1"/>
    <col min="758" max="758" width="8.42578125" style="1" customWidth="1"/>
    <col min="759" max="759" width="12.85546875" style="1" customWidth="1"/>
    <col min="760" max="760" width="11.28515625" style="1" customWidth="1"/>
    <col min="761" max="761" width="11" style="1" customWidth="1"/>
    <col min="762" max="762" width="8.42578125" style="1" customWidth="1"/>
    <col min="763" max="763" width="8.85546875" style="1" customWidth="1"/>
    <col min="764" max="764" width="7.140625" style="1" customWidth="1"/>
    <col min="765" max="765" width="5.7109375" style="1" customWidth="1"/>
    <col min="766" max="766" width="4" style="1" customWidth="1"/>
    <col min="767" max="767" width="7.7109375" style="1" customWidth="1"/>
    <col min="768" max="768" width="8.140625" style="1" customWidth="1"/>
    <col min="769" max="769" width="10.42578125" style="1" customWidth="1"/>
    <col min="770" max="770" width="12.140625" style="1" customWidth="1"/>
    <col min="771" max="771" width="14.42578125" style="1" customWidth="1"/>
    <col min="772" max="772" width="28.5703125" style="1" customWidth="1"/>
    <col min="773" max="773" width="12.28515625" style="1" customWidth="1"/>
    <col min="774" max="774" width="3.7109375" style="1" customWidth="1"/>
    <col min="775" max="775" width="11.7109375" style="1" customWidth="1"/>
    <col min="776" max="776" width="9.140625" style="1" customWidth="1"/>
    <col min="777" max="777" width="8.85546875" style="1" customWidth="1"/>
    <col min="778" max="778" width="8.5703125" style="1" customWidth="1"/>
    <col min="779" max="1011" width="18.28515625" style="1"/>
    <col min="1012" max="1012" width="5.28515625" style="1" customWidth="1"/>
    <col min="1013" max="1013" width="16.7109375" style="1" customWidth="1"/>
    <col min="1014" max="1014" width="8.42578125" style="1" customWidth="1"/>
    <col min="1015" max="1015" width="12.85546875" style="1" customWidth="1"/>
    <col min="1016" max="1016" width="11.28515625" style="1" customWidth="1"/>
    <col min="1017" max="1017" width="11" style="1" customWidth="1"/>
    <col min="1018" max="1018" width="8.42578125" style="1" customWidth="1"/>
    <col min="1019" max="1019" width="8.85546875" style="1" customWidth="1"/>
    <col min="1020" max="1020" width="7.140625" style="1" customWidth="1"/>
    <col min="1021" max="1021" width="5.7109375" style="1" customWidth="1"/>
    <col min="1022" max="1022" width="4" style="1" customWidth="1"/>
    <col min="1023" max="1023" width="7.7109375" style="1" customWidth="1"/>
    <col min="1024" max="1024" width="8.140625" style="1" customWidth="1"/>
    <col min="1025" max="1025" width="10.42578125" style="1" customWidth="1"/>
    <col min="1026" max="1026" width="12.140625" style="1" customWidth="1"/>
    <col min="1027" max="1027" width="14.42578125" style="1" customWidth="1"/>
    <col min="1028" max="1028" width="28.5703125" style="1" customWidth="1"/>
    <col min="1029" max="1029" width="12.28515625" style="1" customWidth="1"/>
    <col min="1030" max="1030" width="3.7109375" style="1" customWidth="1"/>
    <col min="1031" max="1031" width="11.7109375" style="1" customWidth="1"/>
    <col min="1032" max="1032" width="9.140625" style="1" customWidth="1"/>
    <col min="1033" max="1033" width="8.85546875" style="1" customWidth="1"/>
    <col min="1034" max="1034" width="8.5703125" style="1" customWidth="1"/>
    <col min="1035" max="1267" width="18.28515625" style="1"/>
    <col min="1268" max="1268" width="5.28515625" style="1" customWidth="1"/>
    <col min="1269" max="1269" width="16.7109375" style="1" customWidth="1"/>
    <col min="1270" max="1270" width="8.42578125" style="1" customWidth="1"/>
    <col min="1271" max="1271" width="12.85546875" style="1" customWidth="1"/>
    <col min="1272" max="1272" width="11.28515625" style="1" customWidth="1"/>
    <col min="1273" max="1273" width="11" style="1" customWidth="1"/>
    <col min="1274" max="1274" width="8.42578125" style="1" customWidth="1"/>
    <col min="1275" max="1275" width="8.85546875" style="1" customWidth="1"/>
    <col min="1276" max="1276" width="7.140625" style="1" customWidth="1"/>
    <col min="1277" max="1277" width="5.7109375" style="1" customWidth="1"/>
    <col min="1278" max="1278" width="4" style="1" customWidth="1"/>
    <col min="1279" max="1279" width="7.7109375" style="1" customWidth="1"/>
    <col min="1280" max="1280" width="8.140625" style="1" customWidth="1"/>
    <col min="1281" max="1281" width="10.42578125" style="1" customWidth="1"/>
    <col min="1282" max="1282" width="12.140625" style="1" customWidth="1"/>
    <col min="1283" max="1283" width="14.42578125" style="1" customWidth="1"/>
    <col min="1284" max="1284" width="28.5703125" style="1" customWidth="1"/>
    <col min="1285" max="1285" width="12.28515625" style="1" customWidth="1"/>
    <col min="1286" max="1286" width="3.7109375" style="1" customWidth="1"/>
    <col min="1287" max="1287" width="11.7109375" style="1" customWidth="1"/>
    <col min="1288" max="1288" width="9.140625" style="1" customWidth="1"/>
    <col min="1289" max="1289" width="8.85546875" style="1" customWidth="1"/>
    <col min="1290" max="1290" width="8.5703125" style="1" customWidth="1"/>
    <col min="1291" max="1523" width="18.28515625" style="1"/>
    <col min="1524" max="1524" width="5.28515625" style="1" customWidth="1"/>
    <col min="1525" max="1525" width="16.7109375" style="1" customWidth="1"/>
    <col min="1526" max="1526" width="8.42578125" style="1" customWidth="1"/>
    <col min="1527" max="1527" width="12.85546875" style="1" customWidth="1"/>
    <col min="1528" max="1528" width="11.28515625" style="1" customWidth="1"/>
    <col min="1529" max="1529" width="11" style="1" customWidth="1"/>
    <col min="1530" max="1530" width="8.42578125" style="1" customWidth="1"/>
    <col min="1531" max="1531" width="8.85546875" style="1" customWidth="1"/>
    <col min="1532" max="1532" width="7.140625" style="1" customWidth="1"/>
    <col min="1533" max="1533" width="5.7109375" style="1" customWidth="1"/>
    <col min="1534" max="1534" width="4" style="1" customWidth="1"/>
    <col min="1535" max="1535" width="7.7109375" style="1" customWidth="1"/>
    <col min="1536" max="1536" width="8.140625" style="1" customWidth="1"/>
    <col min="1537" max="1537" width="10.42578125" style="1" customWidth="1"/>
    <col min="1538" max="1538" width="12.140625" style="1" customWidth="1"/>
    <col min="1539" max="1539" width="14.42578125" style="1" customWidth="1"/>
    <col min="1540" max="1540" width="28.5703125" style="1" customWidth="1"/>
    <col min="1541" max="1541" width="12.28515625" style="1" customWidth="1"/>
    <col min="1542" max="1542" width="3.7109375" style="1" customWidth="1"/>
    <col min="1543" max="1543" width="11.7109375" style="1" customWidth="1"/>
    <col min="1544" max="1544" width="9.140625" style="1" customWidth="1"/>
    <col min="1545" max="1545" width="8.85546875" style="1" customWidth="1"/>
    <col min="1546" max="1546" width="8.5703125" style="1" customWidth="1"/>
    <col min="1547" max="1779" width="18.28515625" style="1"/>
    <col min="1780" max="1780" width="5.28515625" style="1" customWidth="1"/>
    <col min="1781" max="1781" width="16.7109375" style="1" customWidth="1"/>
    <col min="1782" max="1782" width="8.42578125" style="1" customWidth="1"/>
    <col min="1783" max="1783" width="12.85546875" style="1" customWidth="1"/>
    <col min="1784" max="1784" width="11.28515625" style="1" customWidth="1"/>
    <col min="1785" max="1785" width="11" style="1" customWidth="1"/>
    <col min="1786" max="1786" width="8.42578125" style="1" customWidth="1"/>
    <col min="1787" max="1787" width="8.85546875" style="1" customWidth="1"/>
    <col min="1788" max="1788" width="7.140625" style="1" customWidth="1"/>
    <col min="1789" max="1789" width="5.7109375" style="1" customWidth="1"/>
    <col min="1790" max="1790" width="4" style="1" customWidth="1"/>
    <col min="1791" max="1791" width="7.7109375" style="1" customWidth="1"/>
    <col min="1792" max="1792" width="8.140625" style="1" customWidth="1"/>
    <col min="1793" max="1793" width="10.42578125" style="1" customWidth="1"/>
    <col min="1794" max="1794" width="12.140625" style="1" customWidth="1"/>
    <col min="1795" max="1795" width="14.42578125" style="1" customWidth="1"/>
    <col min="1796" max="1796" width="28.5703125" style="1" customWidth="1"/>
    <col min="1797" max="1797" width="12.28515625" style="1" customWidth="1"/>
    <col min="1798" max="1798" width="3.7109375" style="1" customWidth="1"/>
    <col min="1799" max="1799" width="11.7109375" style="1" customWidth="1"/>
    <col min="1800" max="1800" width="9.140625" style="1" customWidth="1"/>
    <col min="1801" max="1801" width="8.85546875" style="1" customWidth="1"/>
    <col min="1802" max="1802" width="8.5703125" style="1" customWidth="1"/>
    <col min="1803" max="2035" width="18.28515625" style="1"/>
    <col min="2036" max="2036" width="5.28515625" style="1" customWidth="1"/>
    <col min="2037" max="2037" width="16.7109375" style="1" customWidth="1"/>
    <col min="2038" max="2038" width="8.42578125" style="1" customWidth="1"/>
    <col min="2039" max="2039" width="12.85546875" style="1" customWidth="1"/>
    <col min="2040" max="2040" width="11.28515625" style="1" customWidth="1"/>
    <col min="2041" max="2041" width="11" style="1" customWidth="1"/>
    <col min="2042" max="2042" width="8.42578125" style="1" customWidth="1"/>
    <col min="2043" max="2043" width="8.85546875" style="1" customWidth="1"/>
    <col min="2044" max="2044" width="7.140625" style="1" customWidth="1"/>
    <col min="2045" max="2045" width="5.7109375" style="1" customWidth="1"/>
    <col min="2046" max="2046" width="4" style="1" customWidth="1"/>
    <col min="2047" max="2047" width="7.7109375" style="1" customWidth="1"/>
    <col min="2048" max="2048" width="8.140625" style="1" customWidth="1"/>
    <col min="2049" max="2049" width="10.42578125" style="1" customWidth="1"/>
    <col min="2050" max="2050" width="12.140625" style="1" customWidth="1"/>
    <col min="2051" max="2051" width="14.42578125" style="1" customWidth="1"/>
    <col min="2052" max="2052" width="28.5703125" style="1" customWidth="1"/>
    <col min="2053" max="2053" width="12.28515625" style="1" customWidth="1"/>
    <col min="2054" max="2054" width="3.7109375" style="1" customWidth="1"/>
    <col min="2055" max="2055" width="11.7109375" style="1" customWidth="1"/>
    <col min="2056" max="2056" width="9.140625" style="1" customWidth="1"/>
    <col min="2057" max="2057" width="8.85546875" style="1" customWidth="1"/>
    <col min="2058" max="2058" width="8.5703125" style="1" customWidth="1"/>
    <col min="2059" max="2291" width="18.28515625" style="1"/>
    <col min="2292" max="2292" width="5.28515625" style="1" customWidth="1"/>
    <col min="2293" max="2293" width="16.7109375" style="1" customWidth="1"/>
    <col min="2294" max="2294" width="8.42578125" style="1" customWidth="1"/>
    <col min="2295" max="2295" width="12.85546875" style="1" customWidth="1"/>
    <col min="2296" max="2296" width="11.28515625" style="1" customWidth="1"/>
    <col min="2297" max="2297" width="11" style="1" customWidth="1"/>
    <col min="2298" max="2298" width="8.42578125" style="1" customWidth="1"/>
    <col min="2299" max="2299" width="8.85546875" style="1" customWidth="1"/>
    <col min="2300" max="2300" width="7.140625" style="1" customWidth="1"/>
    <col min="2301" max="2301" width="5.7109375" style="1" customWidth="1"/>
    <col min="2302" max="2302" width="4" style="1" customWidth="1"/>
    <col min="2303" max="2303" width="7.7109375" style="1" customWidth="1"/>
    <col min="2304" max="2304" width="8.140625" style="1" customWidth="1"/>
    <col min="2305" max="2305" width="10.42578125" style="1" customWidth="1"/>
    <col min="2306" max="2306" width="12.140625" style="1" customWidth="1"/>
    <col min="2307" max="2307" width="14.42578125" style="1" customWidth="1"/>
    <col min="2308" max="2308" width="28.5703125" style="1" customWidth="1"/>
    <col min="2309" max="2309" width="12.28515625" style="1" customWidth="1"/>
    <col min="2310" max="2310" width="3.7109375" style="1" customWidth="1"/>
    <col min="2311" max="2311" width="11.7109375" style="1" customWidth="1"/>
    <col min="2312" max="2312" width="9.140625" style="1" customWidth="1"/>
    <col min="2313" max="2313" width="8.85546875" style="1" customWidth="1"/>
    <col min="2314" max="2314" width="8.5703125" style="1" customWidth="1"/>
    <col min="2315" max="2547" width="18.28515625" style="1"/>
    <col min="2548" max="2548" width="5.28515625" style="1" customWidth="1"/>
    <col min="2549" max="2549" width="16.7109375" style="1" customWidth="1"/>
    <col min="2550" max="2550" width="8.42578125" style="1" customWidth="1"/>
    <col min="2551" max="2551" width="12.85546875" style="1" customWidth="1"/>
    <col min="2552" max="2552" width="11.28515625" style="1" customWidth="1"/>
    <col min="2553" max="2553" width="11" style="1" customWidth="1"/>
    <col min="2554" max="2554" width="8.42578125" style="1" customWidth="1"/>
    <col min="2555" max="2555" width="8.85546875" style="1" customWidth="1"/>
    <col min="2556" max="2556" width="7.140625" style="1" customWidth="1"/>
    <col min="2557" max="2557" width="5.7109375" style="1" customWidth="1"/>
    <col min="2558" max="2558" width="4" style="1" customWidth="1"/>
    <col min="2559" max="2559" width="7.7109375" style="1" customWidth="1"/>
    <col min="2560" max="2560" width="8.140625" style="1" customWidth="1"/>
    <col min="2561" max="2561" width="10.42578125" style="1" customWidth="1"/>
    <col min="2562" max="2562" width="12.140625" style="1" customWidth="1"/>
    <col min="2563" max="2563" width="14.42578125" style="1" customWidth="1"/>
    <col min="2564" max="2564" width="28.5703125" style="1" customWidth="1"/>
    <col min="2565" max="2565" width="12.28515625" style="1" customWidth="1"/>
    <col min="2566" max="2566" width="3.7109375" style="1" customWidth="1"/>
    <col min="2567" max="2567" width="11.7109375" style="1" customWidth="1"/>
    <col min="2568" max="2568" width="9.140625" style="1" customWidth="1"/>
    <col min="2569" max="2569" width="8.85546875" style="1" customWidth="1"/>
    <col min="2570" max="2570" width="8.5703125" style="1" customWidth="1"/>
    <col min="2571" max="2803" width="18.28515625" style="1"/>
    <col min="2804" max="2804" width="5.28515625" style="1" customWidth="1"/>
    <col min="2805" max="2805" width="16.7109375" style="1" customWidth="1"/>
    <col min="2806" max="2806" width="8.42578125" style="1" customWidth="1"/>
    <col min="2807" max="2807" width="12.85546875" style="1" customWidth="1"/>
    <col min="2808" max="2808" width="11.28515625" style="1" customWidth="1"/>
    <col min="2809" max="2809" width="11" style="1" customWidth="1"/>
    <col min="2810" max="2810" width="8.42578125" style="1" customWidth="1"/>
    <col min="2811" max="2811" width="8.85546875" style="1" customWidth="1"/>
    <col min="2812" max="2812" width="7.140625" style="1" customWidth="1"/>
    <col min="2813" max="2813" width="5.7109375" style="1" customWidth="1"/>
    <col min="2814" max="2814" width="4" style="1" customWidth="1"/>
    <col min="2815" max="2815" width="7.7109375" style="1" customWidth="1"/>
    <col min="2816" max="2816" width="8.140625" style="1" customWidth="1"/>
    <col min="2817" max="2817" width="10.42578125" style="1" customWidth="1"/>
    <col min="2818" max="2818" width="12.140625" style="1" customWidth="1"/>
    <col min="2819" max="2819" width="14.42578125" style="1" customWidth="1"/>
    <col min="2820" max="2820" width="28.5703125" style="1" customWidth="1"/>
    <col min="2821" max="2821" width="12.28515625" style="1" customWidth="1"/>
    <col min="2822" max="2822" width="3.7109375" style="1" customWidth="1"/>
    <col min="2823" max="2823" width="11.7109375" style="1" customWidth="1"/>
    <col min="2824" max="2824" width="9.140625" style="1" customWidth="1"/>
    <col min="2825" max="2825" width="8.85546875" style="1" customWidth="1"/>
    <col min="2826" max="2826" width="8.5703125" style="1" customWidth="1"/>
    <col min="2827" max="3059" width="18.28515625" style="1"/>
    <col min="3060" max="3060" width="5.28515625" style="1" customWidth="1"/>
    <col min="3061" max="3061" width="16.7109375" style="1" customWidth="1"/>
    <col min="3062" max="3062" width="8.42578125" style="1" customWidth="1"/>
    <col min="3063" max="3063" width="12.85546875" style="1" customWidth="1"/>
    <col min="3064" max="3064" width="11.28515625" style="1" customWidth="1"/>
    <col min="3065" max="3065" width="11" style="1" customWidth="1"/>
    <col min="3066" max="3066" width="8.42578125" style="1" customWidth="1"/>
    <col min="3067" max="3067" width="8.85546875" style="1" customWidth="1"/>
    <col min="3068" max="3068" width="7.140625" style="1" customWidth="1"/>
    <col min="3069" max="3069" width="5.7109375" style="1" customWidth="1"/>
    <col min="3070" max="3070" width="4" style="1" customWidth="1"/>
    <col min="3071" max="3071" width="7.7109375" style="1" customWidth="1"/>
    <col min="3072" max="3072" width="8.140625" style="1" customWidth="1"/>
    <col min="3073" max="3073" width="10.42578125" style="1" customWidth="1"/>
    <col min="3074" max="3074" width="12.140625" style="1" customWidth="1"/>
    <col min="3075" max="3075" width="14.42578125" style="1" customWidth="1"/>
    <col min="3076" max="3076" width="28.5703125" style="1" customWidth="1"/>
    <col min="3077" max="3077" width="12.28515625" style="1" customWidth="1"/>
    <col min="3078" max="3078" width="3.7109375" style="1" customWidth="1"/>
    <col min="3079" max="3079" width="11.7109375" style="1" customWidth="1"/>
    <col min="3080" max="3080" width="9.140625" style="1" customWidth="1"/>
    <col min="3081" max="3081" width="8.85546875" style="1" customWidth="1"/>
    <col min="3082" max="3082" width="8.5703125" style="1" customWidth="1"/>
    <col min="3083" max="3315" width="18.28515625" style="1"/>
    <col min="3316" max="3316" width="5.28515625" style="1" customWidth="1"/>
    <col min="3317" max="3317" width="16.7109375" style="1" customWidth="1"/>
    <col min="3318" max="3318" width="8.42578125" style="1" customWidth="1"/>
    <col min="3319" max="3319" width="12.85546875" style="1" customWidth="1"/>
    <col min="3320" max="3320" width="11.28515625" style="1" customWidth="1"/>
    <col min="3321" max="3321" width="11" style="1" customWidth="1"/>
    <col min="3322" max="3322" width="8.42578125" style="1" customWidth="1"/>
    <col min="3323" max="3323" width="8.85546875" style="1" customWidth="1"/>
    <col min="3324" max="3324" width="7.140625" style="1" customWidth="1"/>
    <col min="3325" max="3325" width="5.7109375" style="1" customWidth="1"/>
    <col min="3326" max="3326" width="4" style="1" customWidth="1"/>
    <col min="3327" max="3327" width="7.7109375" style="1" customWidth="1"/>
    <col min="3328" max="3328" width="8.140625" style="1" customWidth="1"/>
    <col min="3329" max="3329" width="10.42578125" style="1" customWidth="1"/>
    <col min="3330" max="3330" width="12.140625" style="1" customWidth="1"/>
    <col min="3331" max="3331" width="14.42578125" style="1" customWidth="1"/>
    <col min="3332" max="3332" width="28.5703125" style="1" customWidth="1"/>
    <col min="3333" max="3333" width="12.28515625" style="1" customWidth="1"/>
    <col min="3334" max="3334" width="3.7109375" style="1" customWidth="1"/>
    <col min="3335" max="3335" width="11.7109375" style="1" customWidth="1"/>
    <col min="3336" max="3336" width="9.140625" style="1" customWidth="1"/>
    <col min="3337" max="3337" width="8.85546875" style="1" customWidth="1"/>
    <col min="3338" max="3338" width="8.5703125" style="1" customWidth="1"/>
    <col min="3339" max="3571" width="18.28515625" style="1"/>
    <col min="3572" max="3572" width="5.28515625" style="1" customWidth="1"/>
    <col min="3573" max="3573" width="16.7109375" style="1" customWidth="1"/>
    <col min="3574" max="3574" width="8.42578125" style="1" customWidth="1"/>
    <col min="3575" max="3575" width="12.85546875" style="1" customWidth="1"/>
    <col min="3576" max="3576" width="11.28515625" style="1" customWidth="1"/>
    <col min="3577" max="3577" width="11" style="1" customWidth="1"/>
    <col min="3578" max="3578" width="8.42578125" style="1" customWidth="1"/>
    <col min="3579" max="3579" width="8.85546875" style="1" customWidth="1"/>
    <col min="3580" max="3580" width="7.140625" style="1" customWidth="1"/>
    <col min="3581" max="3581" width="5.7109375" style="1" customWidth="1"/>
    <col min="3582" max="3582" width="4" style="1" customWidth="1"/>
    <col min="3583" max="3583" width="7.7109375" style="1" customWidth="1"/>
    <col min="3584" max="3584" width="8.140625" style="1" customWidth="1"/>
    <col min="3585" max="3585" width="10.42578125" style="1" customWidth="1"/>
    <col min="3586" max="3586" width="12.140625" style="1" customWidth="1"/>
    <col min="3587" max="3587" width="14.42578125" style="1" customWidth="1"/>
    <col min="3588" max="3588" width="28.5703125" style="1" customWidth="1"/>
    <col min="3589" max="3589" width="12.28515625" style="1" customWidth="1"/>
    <col min="3590" max="3590" width="3.7109375" style="1" customWidth="1"/>
    <col min="3591" max="3591" width="11.7109375" style="1" customWidth="1"/>
    <col min="3592" max="3592" width="9.140625" style="1" customWidth="1"/>
    <col min="3593" max="3593" width="8.85546875" style="1" customWidth="1"/>
    <col min="3594" max="3594" width="8.5703125" style="1" customWidth="1"/>
    <col min="3595" max="3827" width="18.28515625" style="1"/>
    <col min="3828" max="3828" width="5.28515625" style="1" customWidth="1"/>
    <col min="3829" max="3829" width="16.7109375" style="1" customWidth="1"/>
    <col min="3830" max="3830" width="8.42578125" style="1" customWidth="1"/>
    <col min="3831" max="3831" width="12.85546875" style="1" customWidth="1"/>
    <col min="3832" max="3832" width="11.28515625" style="1" customWidth="1"/>
    <col min="3833" max="3833" width="11" style="1" customWidth="1"/>
    <col min="3834" max="3834" width="8.42578125" style="1" customWidth="1"/>
    <col min="3835" max="3835" width="8.85546875" style="1" customWidth="1"/>
    <col min="3836" max="3836" width="7.140625" style="1" customWidth="1"/>
    <col min="3837" max="3837" width="5.7109375" style="1" customWidth="1"/>
    <col min="3838" max="3838" width="4" style="1" customWidth="1"/>
    <col min="3839" max="3839" width="7.7109375" style="1" customWidth="1"/>
    <col min="3840" max="3840" width="8.140625" style="1" customWidth="1"/>
    <col min="3841" max="3841" width="10.42578125" style="1" customWidth="1"/>
    <col min="3842" max="3842" width="12.140625" style="1" customWidth="1"/>
    <col min="3843" max="3843" width="14.42578125" style="1" customWidth="1"/>
    <col min="3844" max="3844" width="28.5703125" style="1" customWidth="1"/>
    <col min="3845" max="3845" width="12.28515625" style="1" customWidth="1"/>
    <col min="3846" max="3846" width="3.7109375" style="1" customWidth="1"/>
    <col min="3847" max="3847" width="11.7109375" style="1" customWidth="1"/>
    <col min="3848" max="3848" width="9.140625" style="1" customWidth="1"/>
    <col min="3849" max="3849" width="8.85546875" style="1" customWidth="1"/>
    <col min="3850" max="3850" width="8.5703125" style="1" customWidth="1"/>
    <col min="3851" max="4083" width="18.28515625" style="1"/>
    <col min="4084" max="4084" width="5.28515625" style="1" customWidth="1"/>
    <col min="4085" max="4085" width="16.7109375" style="1" customWidth="1"/>
    <col min="4086" max="4086" width="8.42578125" style="1" customWidth="1"/>
    <col min="4087" max="4087" width="12.85546875" style="1" customWidth="1"/>
    <col min="4088" max="4088" width="11.28515625" style="1" customWidth="1"/>
    <col min="4089" max="4089" width="11" style="1" customWidth="1"/>
    <col min="4090" max="4090" width="8.42578125" style="1" customWidth="1"/>
    <col min="4091" max="4091" width="8.85546875" style="1" customWidth="1"/>
    <col min="4092" max="4092" width="7.140625" style="1" customWidth="1"/>
    <col min="4093" max="4093" width="5.7109375" style="1" customWidth="1"/>
    <col min="4094" max="4094" width="4" style="1" customWidth="1"/>
    <col min="4095" max="4095" width="7.7109375" style="1" customWidth="1"/>
    <col min="4096" max="4096" width="8.140625" style="1" customWidth="1"/>
    <col min="4097" max="4097" width="10.42578125" style="1" customWidth="1"/>
    <col min="4098" max="4098" width="12.140625" style="1" customWidth="1"/>
    <col min="4099" max="4099" width="14.42578125" style="1" customWidth="1"/>
    <col min="4100" max="4100" width="28.5703125" style="1" customWidth="1"/>
    <col min="4101" max="4101" width="12.28515625" style="1" customWidth="1"/>
    <col min="4102" max="4102" width="3.7109375" style="1" customWidth="1"/>
    <col min="4103" max="4103" width="11.7109375" style="1" customWidth="1"/>
    <col min="4104" max="4104" width="9.140625" style="1" customWidth="1"/>
    <col min="4105" max="4105" width="8.85546875" style="1" customWidth="1"/>
    <col min="4106" max="4106" width="8.5703125" style="1" customWidth="1"/>
    <col min="4107" max="4339" width="18.28515625" style="1"/>
    <col min="4340" max="4340" width="5.28515625" style="1" customWidth="1"/>
    <col min="4341" max="4341" width="16.7109375" style="1" customWidth="1"/>
    <col min="4342" max="4342" width="8.42578125" style="1" customWidth="1"/>
    <col min="4343" max="4343" width="12.85546875" style="1" customWidth="1"/>
    <col min="4344" max="4344" width="11.28515625" style="1" customWidth="1"/>
    <col min="4345" max="4345" width="11" style="1" customWidth="1"/>
    <col min="4346" max="4346" width="8.42578125" style="1" customWidth="1"/>
    <col min="4347" max="4347" width="8.85546875" style="1" customWidth="1"/>
    <col min="4348" max="4348" width="7.140625" style="1" customWidth="1"/>
    <col min="4349" max="4349" width="5.7109375" style="1" customWidth="1"/>
    <col min="4350" max="4350" width="4" style="1" customWidth="1"/>
    <col min="4351" max="4351" width="7.7109375" style="1" customWidth="1"/>
    <col min="4352" max="4352" width="8.140625" style="1" customWidth="1"/>
    <col min="4353" max="4353" width="10.42578125" style="1" customWidth="1"/>
    <col min="4354" max="4354" width="12.140625" style="1" customWidth="1"/>
    <col min="4355" max="4355" width="14.42578125" style="1" customWidth="1"/>
    <col min="4356" max="4356" width="28.5703125" style="1" customWidth="1"/>
    <col min="4357" max="4357" width="12.28515625" style="1" customWidth="1"/>
    <col min="4358" max="4358" width="3.7109375" style="1" customWidth="1"/>
    <col min="4359" max="4359" width="11.7109375" style="1" customWidth="1"/>
    <col min="4360" max="4360" width="9.140625" style="1" customWidth="1"/>
    <col min="4361" max="4361" width="8.85546875" style="1" customWidth="1"/>
    <col min="4362" max="4362" width="8.5703125" style="1" customWidth="1"/>
    <col min="4363" max="4595" width="18.28515625" style="1"/>
    <col min="4596" max="4596" width="5.28515625" style="1" customWidth="1"/>
    <col min="4597" max="4597" width="16.7109375" style="1" customWidth="1"/>
    <col min="4598" max="4598" width="8.42578125" style="1" customWidth="1"/>
    <col min="4599" max="4599" width="12.85546875" style="1" customWidth="1"/>
    <col min="4600" max="4600" width="11.28515625" style="1" customWidth="1"/>
    <col min="4601" max="4601" width="11" style="1" customWidth="1"/>
    <col min="4602" max="4602" width="8.42578125" style="1" customWidth="1"/>
    <col min="4603" max="4603" width="8.85546875" style="1" customWidth="1"/>
    <col min="4604" max="4604" width="7.140625" style="1" customWidth="1"/>
    <col min="4605" max="4605" width="5.7109375" style="1" customWidth="1"/>
    <col min="4606" max="4606" width="4" style="1" customWidth="1"/>
    <col min="4607" max="4607" width="7.7109375" style="1" customWidth="1"/>
    <col min="4608" max="4608" width="8.140625" style="1" customWidth="1"/>
    <col min="4609" max="4609" width="10.42578125" style="1" customWidth="1"/>
    <col min="4610" max="4610" width="12.140625" style="1" customWidth="1"/>
    <col min="4611" max="4611" width="14.42578125" style="1" customWidth="1"/>
    <col min="4612" max="4612" width="28.5703125" style="1" customWidth="1"/>
    <col min="4613" max="4613" width="12.28515625" style="1" customWidth="1"/>
    <col min="4614" max="4614" width="3.7109375" style="1" customWidth="1"/>
    <col min="4615" max="4615" width="11.7109375" style="1" customWidth="1"/>
    <col min="4616" max="4616" width="9.140625" style="1" customWidth="1"/>
    <col min="4617" max="4617" width="8.85546875" style="1" customWidth="1"/>
    <col min="4618" max="4618" width="8.5703125" style="1" customWidth="1"/>
    <col min="4619" max="4851" width="18.28515625" style="1"/>
    <col min="4852" max="4852" width="5.28515625" style="1" customWidth="1"/>
    <col min="4853" max="4853" width="16.7109375" style="1" customWidth="1"/>
    <col min="4854" max="4854" width="8.42578125" style="1" customWidth="1"/>
    <col min="4855" max="4855" width="12.85546875" style="1" customWidth="1"/>
    <col min="4856" max="4856" width="11.28515625" style="1" customWidth="1"/>
    <col min="4857" max="4857" width="11" style="1" customWidth="1"/>
    <col min="4858" max="4858" width="8.42578125" style="1" customWidth="1"/>
    <col min="4859" max="4859" width="8.85546875" style="1" customWidth="1"/>
    <col min="4860" max="4860" width="7.140625" style="1" customWidth="1"/>
    <col min="4861" max="4861" width="5.7109375" style="1" customWidth="1"/>
    <col min="4862" max="4862" width="4" style="1" customWidth="1"/>
    <col min="4863" max="4863" width="7.7109375" style="1" customWidth="1"/>
    <col min="4864" max="4864" width="8.140625" style="1" customWidth="1"/>
    <col min="4865" max="4865" width="10.42578125" style="1" customWidth="1"/>
    <col min="4866" max="4866" width="12.140625" style="1" customWidth="1"/>
    <col min="4867" max="4867" width="14.42578125" style="1" customWidth="1"/>
    <col min="4868" max="4868" width="28.5703125" style="1" customWidth="1"/>
    <col min="4869" max="4869" width="12.28515625" style="1" customWidth="1"/>
    <col min="4870" max="4870" width="3.7109375" style="1" customWidth="1"/>
    <col min="4871" max="4871" width="11.7109375" style="1" customWidth="1"/>
    <col min="4872" max="4872" width="9.140625" style="1" customWidth="1"/>
    <col min="4873" max="4873" width="8.85546875" style="1" customWidth="1"/>
    <col min="4874" max="4874" width="8.5703125" style="1" customWidth="1"/>
    <col min="4875" max="5107" width="18.28515625" style="1"/>
    <col min="5108" max="5108" width="5.28515625" style="1" customWidth="1"/>
    <col min="5109" max="5109" width="16.7109375" style="1" customWidth="1"/>
    <col min="5110" max="5110" width="8.42578125" style="1" customWidth="1"/>
    <col min="5111" max="5111" width="12.85546875" style="1" customWidth="1"/>
    <col min="5112" max="5112" width="11.28515625" style="1" customWidth="1"/>
    <col min="5113" max="5113" width="11" style="1" customWidth="1"/>
    <col min="5114" max="5114" width="8.42578125" style="1" customWidth="1"/>
    <col min="5115" max="5115" width="8.85546875" style="1" customWidth="1"/>
    <col min="5116" max="5116" width="7.140625" style="1" customWidth="1"/>
    <col min="5117" max="5117" width="5.7109375" style="1" customWidth="1"/>
    <col min="5118" max="5118" width="4" style="1" customWidth="1"/>
    <col min="5119" max="5119" width="7.7109375" style="1" customWidth="1"/>
    <col min="5120" max="5120" width="8.140625" style="1" customWidth="1"/>
    <col min="5121" max="5121" width="10.42578125" style="1" customWidth="1"/>
    <col min="5122" max="5122" width="12.140625" style="1" customWidth="1"/>
    <col min="5123" max="5123" width="14.42578125" style="1" customWidth="1"/>
    <col min="5124" max="5124" width="28.5703125" style="1" customWidth="1"/>
    <col min="5125" max="5125" width="12.28515625" style="1" customWidth="1"/>
    <col min="5126" max="5126" width="3.7109375" style="1" customWidth="1"/>
    <col min="5127" max="5127" width="11.7109375" style="1" customWidth="1"/>
    <col min="5128" max="5128" width="9.140625" style="1" customWidth="1"/>
    <col min="5129" max="5129" width="8.85546875" style="1" customWidth="1"/>
    <col min="5130" max="5130" width="8.5703125" style="1" customWidth="1"/>
    <col min="5131" max="5363" width="18.28515625" style="1"/>
    <col min="5364" max="5364" width="5.28515625" style="1" customWidth="1"/>
    <col min="5365" max="5365" width="16.7109375" style="1" customWidth="1"/>
    <col min="5366" max="5366" width="8.42578125" style="1" customWidth="1"/>
    <col min="5367" max="5367" width="12.85546875" style="1" customWidth="1"/>
    <col min="5368" max="5368" width="11.28515625" style="1" customWidth="1"/>
    <col min="5369" max="5369" width="11" style="1" customWidth="1"/>
    <col min="5370" max="5370" width="8.42578125" style="1" customWidth="1"/>
    <col min="5371" max="5371" width="8.85546875" style="1" customWidth="1"/>
    <col min="5372" max="5372" width="7.140625" style="1" customWidth="1"/>
    <col min="5373" max="5373" width="5.7109375" style="1" customWidth="1"/>
    <col min="5374" max="5374" width="4" style="1" customWidth="1"/>
    <col min="5375" max="5375" width="7.7109375" style="1" customWidth="1"/>
    <col min="5376" max="5376" width="8.140625" style="1" customWidth="1"/>
    <col min="5377" max="5377" width="10.42578125" style="1" customWidth="1"/>
    <col min="5378" max="5378" width="12.140625" style="1" customWidth="1"/>
    <col min="5379" max="5379" width="14.42578125" style="1" customWidth="1"/>
    <col min="5380" max="5380" width="28.5703125" style="1" customWidth="1"/>
    <col min="5381" max="5381" width="12.28515625" style="1" customWidth="1"/>
    <col min="5382" max="5382" width="3.7109375" style="1" customWidth="1"/>
    <col min="5383" max="5383" width="11.7109375" style="1" customWidth="1"/>
    <col min="5384" max="5384" width="9.140625" style="1" customWidth="1"/>
    <col min="5385" max="5385" width="8.85546875" style="1" customWidth="1"/>
    <col min="5386" max="5386" width="8.5703125" style="1" customWidth="1"/>
    <col min="5387" max="5619" width="18.28515625" style="1"/>
    <col min="5620" max="5620" width="5.28515625" style="1" customWidth="1"/>
    <col min="5621" max="5621" width="16.7109375" style="1" customWidth="1"/>
    <col min="5622" max="5622" width="8.42578125" style="1" customWidth="1"/>
    <col min="5623" max="5623" width="12.85546875" style="1" customWidth="1"/>
    <col min="5624" max="5624" width="11.28515625" style="1" customWidth="1"/>
    <col min="5625" max="5625" width="11" style="1" customWidth="1"/>
    <col min="5626" max="5626" width="8.42578125" style="1" customWidth="1"/>
    <col min="5627" max="5627" width="8.85546875" style="1" customWidth="1"/>
    <col min="5628" max="5628" width="7.140625" style="1" customWidth="1"/>
    <col min="5629" max="5629" width="5.7109375" style="1" customWidth="1"/>
    <col min="5630" max="5630" width="4" style="1" customWidth="1"/>
    <col min="5631" max="5631" width="7.7109375" style="1" customWidth="1"/>
    <col min="5632" max="5632" width="8.140625" style="1" customWidth="1"/>
    <col min="5633" max="5633" width="10.42578125" style="1" customWidth="1"/>
    <col min="5634" max="5634" width="12.140625" style="1" customWidth="1"/>
    <col min="5635" max="5635" width="14.42578125" style="1" customWidth="1"/>
    <col min="5636" max="5636" width="28.5703125" style="1" customWidth="1"/>
    <col min="5637" max="5637" width="12.28515625" style="1" customWidth="1"/>
    <col min="5638" max="5638" width="3.7109375" style="1" customWidth="1"/>
    <col min="5639" max="5639" width="11.7109375" style="1" customWidth="1"/>
    <col min="5640" max="5640" width="9.140625" style="1" customWidth="1"/>
    <col min="5641" max="5641" width="8.85546875" style="1" customWidth="1"/>
    <col min="5642" max="5642" width="8.5703125" style="1" customWidth="1"/>
    <col min="5643" max="5875" width="18.28515625" style="1"/>
    <col min="5876" max="5876" width="5.28515625" style="1" customWidth="1"/>
    <col min="5877" max="5877" width="16.7109375" style="1" customWidth="1"/>
    <col min="5878" max="5878" width="8.42578125" style="1" customWidth="1"/>
    <col min="5879" max="5879" width="12.85546875" style="1" customWidth="1"/>
    <col min="5880" max="5880" width="11.28515625" style="1" customWidth="1"/>
    <col min="5881" max="5881" width="11" style="1" customWidth="1"/>
    <col min="5882" max="5882" width="8.42578125" style="1" customWidth="1"/>
    <col min="5883" max="5883" width="8.85546875" style="1" customWidth="1"/>
    <col min="5884" max="5884" width="7.140625" style="1" customWidth="1"/>
    <col min="5885" max="5885" width="5.7109375" style="1" customWidth="1"/>
    <col min="5886" max="5886" width="4" style="1" customWidth="1"/>
    <col min="5887" max="5887" width="7.7109375" style="1" customWidth="1"/>
    <col min="5888" max="5888" width="8.140625" style="1" customWidth="1"/>
    <col min="5889" max="5889" width="10.42578125" style="1" customWidth="1"/>
    <col min="5890" max="5890" width="12.140625" style="1" customWidth="1"/>
    <col min="5891" max="5891" width="14.42578125" style="1" customWidth="1"/>
    <col min="5892" max="5892" width="28.5703125" style="1" customWidth="1"/>
    <col min="5893" max="5893" width="12.28515625" style="1" customWidth="1"/>
    <col min="5894" max="5894" width="3.7109375" style="1" customWidth="1"/>
    <col min="5895" max="5895" width="11.7109375" style="1" customWidth="1"/>
    <col min="5896" max="5896" width="9.140625" style="1" customWidth="1"/>
    <col min="5897" max="5897" width="8.85546875" style="1" customWidth="1"/>
    <col min="5898" max="5898" width="8.5703125" style="1" customWidth="1"/>
    <col min="5899" max="6131" width="18.28515625" style="1"/>
    <col min="6132" max="6132" width="5.28515625" style="1" customWidth="1"/>
    <col min="6133" max="6133" width="16.7109375" style="1" customWidth="1"/>
    <col min="6134" max="6134" width="8.42578125" style="1" customWidth="1"/>
    <col min="6135" max="6135" width="12.85546875" style="1" customWidth="1"/>
    <col min="6136" max="6136" width="11.28515625" style="1" customWidth="1"/>
    <col min="6137" max="6137" width="11" style="1" customWidth="1"/>
    <col min="6138" max="6138" width="8.42578125" style="1" customWidth="1"/>
    <col min="6139" max="6139" width="8.85546875" style="1" customWidth="1"/>
    <col min="6140" max="6140" width="7.140625" style="1" customWidth="1"/>
    <col min="6141" max="6141" width="5.7109375" style="1" customWidth="1"/>
    <col min="6142" max="6142" width="4" style="1" customWidth="1"/>
    <col min="6143" max="6143" width="7.7109375" style="1" customWidth="1"/>
    <col min="6144" max="6144" width="8.140625" style="1" customWidth="1"/>
    <col min="6145" max="6145" width="10.42578125" style="1" customWidth="1"/>
    <col min="6146" max="6146" width="12.140625" style="1" customWidth="1"/>
    <col min="6147" max="6147" width="14.42578125" style="1" customWidth="1"/>
    <col min="6148" max="6148" width="28.5703125" style="1" customWidth="1"/>
    <col min="6149" max="6149" width="12.28515625" style="1" customWidth="1"/>
    <col min="6150" max="6150" width="3.7109375" style="1" customWidth="1"/>
    <col min="6151" max="6151" width="11.7109375" style="1" customWidth="1"/>
    <col min="6152" max="6152" width="9.140625" style="1" customWidth="1"/>
    <col min="6153" max="6153" width="8.85546875" style="1" customWidth="1"/>
    <col min="6154" max="6154" width="8.5703125" style="1" customWidth="1"/>
    <col min="6155" max="6387" width="18.28515625" style="1"/>
    <col min="6388" max="6388" width="5.28515625" style="1" customWidth="1"/>
    <col min="6389" max="6389" width="16.7109375" style="1" customWidth="1"/>
    <col min="6390" max="6390" width="8.42578125" style="1" customWidth="1"/>
    <col min="6391" max="6391" width="12.85546875" style="1" customWidth="1"/>
    <col min="6392" max="6392" width="11.28515625" style="1" customWidth="1"/>
    <col min="6393" max="6393" width="11" style="1" customWidth="1"/>
    <col min="6394" max="6394" width="8.42578125" style="1" customWidth="1"/>
    <col min="6395" max="6395" width="8.85546875" style="1" customWidth="1"/>
    <col min="6396" max="6396" width="7.140625" style="1" customWidth="1"/>
    <col min="6397" max="6397" width="5.7109375" style="1" customWidth="1"/>
    <col min="6398" max="6398" width="4" style="1" customWidth="1"/>
    <col min="6399" max="6399" width="7.7109375" style="1" customWidth="1"/>
    <col min="6400" max="6400" width="8.140625" style="1" customWidth="1"/>
    <col min="6401" max="6401" width="10.42578125" style="1" customWidth="1"/>
    <col min="6402" max="6402" width="12.140625" style="1" customWidth="1"/>
    <col min="6403" max="6403" width="14.42578125" style="1" customWidth="1"/>
    <col min="6404" max="6404" width="28.5703125" style="1" customWidth="1"/>
    <col min="6405" max="6405" width="12.28515625" style="1" customWidth="1"/>
    <col min="6406" max="6406" width="3.7109375" style="1" customWidth="1"/>
    <col min="6407" max="6407" width="11.7109375" style="1" customWidth="1"/>
    <col min="6408" max="6408" width="9.140625" style="1" customWidth="1"/>
    <col min="6409" max="6409" width="8.85546875" style="1" customWidth="1"/>
    <col min="6410" max="6410" width="8.5703125" style="1" customWidth="1"/>
    <col min="6411" max="6643" width="18.28515625" style="1"/>
    <col min="6644" max="6644" width="5.28515625" style="1" customWidth="1"/>
    <col min="6645" max="6645" width="16.7109375" style="1" customWidth="1"/>
    <col min="6646" max="6646" width="8.42578125" style="1" customWidth="1"/>
    <col min="6647" max="6647" width="12.85546875" style="1" customWidth="1"/>
    <col min="6648" max="6648" width="11.28515625" style="1" customWidth="1"/>
    <col min="6649" max="6649" width="11" style="1" customWidth="1"/>
    <col min="6650" max="6650" width="8.42578125" style="1" customWidth="1"/>
    <col min="6651" max="6651" width="8.85546875" style="1" customWidth="1"/>
    <col min="6652" max="6652" width="7.140625" style="1" customWidth="1"/>
    <col min="6653" max="6653" width="5.7109375" style="1" customWidth="1"/>
    <col min="6654" max="6654" width="4" style="1" customWidth="1"/>
    <col min="6655" max="6655" width="7.7109375" style="1" customWidth="1"/>
    <col min="6656" max="6656" width="8.140625" style="1" customWidth="1"/>
    <col min="6657" max="6657" width="10.42578125" style="1" customWidth="1"/>
    <col min="6658" max="6658" width="12.140625" style="1" customWidth="1"/>
    <col min="6659" max="6659" width="14.42578125" style="1" customWidth="1"/>
    <col min="6660" max="6660" width="28.5703125" style="1" customWidth="1"/>
    <col min="6661" max="6661" width="12.28515625" style="1" customWidth="1"/>
    <col min="6662" max="6662" width="3.7109375" style="1" customWidth="1"/>
    <col min="6663" max="6663" width="11.7109375" style="1" customWidth="1"/>
    <col min="6664" max="6664" width="9.140625" style="1" customWidth="1"/>
    <col min="6665" max="6665" width="8.85546875" style="1" customWidth="1"/>
    <col min="6666" max="6666" width="8.5703125" style="1" customWidth="1"/>
    <col min="6667" max="6899" width="18.28515625" style="1"/>
    <col min="6900" max="6900" width="5.28515625" style="1" customWidth="1"/>
    <col min="6901" max="6901" width="16.7109375" style="1" customWidth="1"/>
    <col min="6902" max="6902" width="8.42578125" style="1" customWidth="1"/>
    <col min="6903" max="6903" width="12.85546875" style="1" customWidth="1"/>
    <col min="6904" max="6904" width="11.28515625" style="1" customWidth="1"/>
    <col min="6905" max="6905" width="11" style="1" customWidth="1"/>
    <col min="6906" max="6906" width="8.42578125" style="1" customWidth="1"/>
    <col min="6907" max="6907" width="8.85546875" style="1" customWidth="1"/>
    <col min="6908" max="6908" width="7.140625" style="1" customWidth="1"/>
    <col min="6909" max="6909" width="5.7109375" style="1" customWidth="1"/>
    <col min="6910" max="6910" width="4" style="1" customWidth="1"/>
    <col min="6911" max="6911" width="7.7109375" style="1" customWidth="1"/>
    <col min="6912" max="6912" width="8.140625" style="1" customWidth="1"/>
    <col min="6913" max="6913" width="10.42578125" style="1" customWidth="1"/>
    <col min="6914" max="6914" width="12.140625" style="1" customWidth="1"/>
    <col min="6915" max="6915" width="14.42578125" style="1" customWidth="1"/>
    <col min="6916" max="6916" width="28.5703125" style="1" customWidth="1"/>
    <col min="6917" max="6917" width="12.28515625" style="1" customWidth="1"/>
    <col min="6918" max="6918" width="3.7109375" style="1" customWidth="1"/>
    <col min="6919" max="6919" width="11.7109375" style="1" customWidth="1"/>
    <col min="6920" max="6920" width="9.140625" style="1" customWidth="1"/>
    <col min="6921" max="6921" width="8.85546875" style="1" customWidth="1"/>
    <col min="6922" max="6922" width="8.5703125" style="1" customWidth="1"/>
    <col min="6923" max="7155" width="18.28515625" style="1"/>
    <col min="7156" max="7156" width="5.28515625" style="1" customWidth="1"/>
    <col min="7157" max="7157" width="16.7109375" style="1" customWidth="1"/>
    <col min="7158" max="7158" width="8.42578125" style="1" customWidth="1"/>
    <col min="7159" max="7159" width="12.85546875" style="1" customWidth="1"/>
    <col min="7160" max="7160" width="11.28515625" style="1" customWidth="1"/>
    <col min="7161" max="7161" width="11" style="1" customWidth="1"/>
    <col min="7162" max="7162" width="8.42578125" style="1" customWidth="1"/>
    <col min="7163" max="7163" width="8.85546875" style="1" customWidth="1"/>
    <col min="7164" max="7164" width="7.140625" style="1" customWidth="1"/>
    <col min="7165" max="7165" width="5.7109375" style="1" customWidth="1"/>
    <col min="7166" max="7166" width="4" style="1" customWidth="1"/>
    <col min="7167" max="7167" width="7.7109375" style="1" customWidth="1"/>
    <col min="7168" max="7168" width="8.140625" style="1" customWidth="1"/>
    <col min="7169" max="7169" width="10.42578125" style="1" customWidth="1"/>
    <col min="7170" max="7170" width="12.140625" style="1" customWidth="1"/>
    <col min="7171" max="7171" width="14.42578125" style="1" customWidth="1"/>
    <col min="7172" max="7172" width="28.5703125" style="1" customWidth="1"/>
    <col min="7173" max="7173" width="12.28515625" style="1" customWidth="1"/>
    <col min="7174" max="7174" width="3.7109375" style="1" customWidth="1"/>
    <col min="7175" max="7175" width="11.7109375" style="1" customWidth="1"/>
    <col min="7176" max="7176" width="9.140625" style="1" customWidth="1"/>
    <col min="7177" max="7177" width="8.85546875" style="1" customWidth="1"/>
    <col min="7178" max="7178" width="8.5703125" style="1" customWidth="1"/>
    <col min="7179" max="7411" width="18.28515625" style="1"/>
    <col min="7412" max="7412" width="5.28515625" style="1" customWidth="1"/>
    <col min="7413" max="7413" width="16.7109375" style="1" customWidth="1"/>
    <col min="7414" max="7414" width="8.42578125" style="1" customWidth="1"/>
    <col min="7415" max="7415" width="12.85546875" style="1" customWidth="1"/>
    <col min="7416" max="7416" width="11.28515625" style="1" customWidth="1"/>
    <col min="7417" max="7417" width="11" style="1" customWidth="1"/>
    <col min="7418" max="7418" width="8.42578125" style="1" customWidth="1"/>
    <col min="7419" max="7419" width="8.85546875" style="1" customWidth="1"/>
    <col min="7420" max="7420" width="7.140625" style="1" customWidth="1"/>
    <col min="7421" max="7421" width="5.7109375" style="1" customWidth="1"/>
    <col min="7422" max="7422" width="4" style="1" customWidth="1"/>
    <col min="7423" max="7423" width="7.7109375" style="1" customWidth="1"/>
    <col min="7424" max="7424" width="8.140625" style="1" customWidth="1"/>
    <col min="7425" max="7425" width="10.42578125" style="1" customWidth="1"/>
    <col min="7426" max="7426" width="12.140625" style="1" customWidth="1"/>
    <col min="7427" max="7427" width="14.42578125" style="1" customWidth="1"/>
    <col min="7428" max="7428" width="28.5703125" style="1" customWidth="1"/>
    <col min="7429" max="7429" width="12.28515625" style="1" customWidth="1"/>
    <col min="7430" max="7430" width="3.7109375" style="1" customWidth="1"/>
    <col min="7431" max="7431" width="11.7109375" style="1" customWidth="1"/>
    <col min="7432" max="7432" width="9.140625" style="1" customWidth="1"/>
    <col min="7433" max="7433" width="8.85546875" style="1" customWidth="1"/>
    <col min="7434" max="7434" width="8.5703125" style="1" customWidth="1"/>
    <col min="7435" max="7667" width="18.28515625" style="1"/>
    <col min="7668" max="7668" width="5.28515625" style="1" customWidth="1"/>
    <col min="7669" max="7669" width="16.7109375" style="1" customWidth="1"/>
    <col min="7670" max="7670" width="8.42578125" style="1" customWidth="1"/>
    <col min="7671" max="7671" width="12.85546875" style="1" customWidth="1"/>
    <col min="7672" max="7672" width="11.28515625" style="1" customWidth="1"/>
    <col min="7673" max="7673" width="11" style="1" customWidth="1"/>
    <col min="7674" max="7674" width="8.42578125" style="1" customWidth="1"/>
    <col min="7675" max="7675" width="8.85546875" style="1" customWidth="1"/>
    <col min="7676" max="7676" width="7.140625" style="1" customWidth="1"/>
    <col min="7677" max="7677" width="5.7109375" style="1" customWidth="1"/>
    <col min="7678" max="7678" width="4" style="1" customWidth="1"/>
    <col min="7679" max="7679" width="7.7109375" style="1" customWidth="1"/>
    <col min="7680" max="7680" width="8.140625" style="1" customWidth="1"/>
    <col min="7681" max="7681" width="10.42578125" style="1" customWidth="1"/>
    <col min="7682" max="7682" width="12.140625" style="1" customWidth="1"/>
    <col min="7683" max="7683" width="14.42578125" style="1" customWidth="1"/>
    <col min="7684" max="7684" width="28.5703125" style="1" customWidth="1"/>
    <col min="7685" max="7685" width="12.28515625" style="1" customWidth="1"/>
    <col min="7686" max="7686" width="3.7109375" style="1" customWidth="1"/>
    <col min="7687" max="7687" width="11.7109375" style="1" customWidth="1"/>
    <col min="7688" max="7688" width="9.140625" style="1" customWidth="1"/>
    <col min="7689" max="7689" width="8.85546875" style="1" customWidth="1"/>
    <col min="7690" max="7690" width="8.5703125" style="1" customWidth="1"/>
    <col min="7691" max="7923" width="18.28515625" style="1"/>
    <col min="7924" max="7924" width="5.28515625" style="1" customWidth="1"/>
    <col min="7925" max="7925" width="16.7109375" style="1" customWidth="1"/>
    <col min="7926" max="7926" width="8.42578125" style="1" customWidth="1"/>
    <col min="7927" max="7927" width="12.85546875" style="1" customWidth="1"/>
    <col min="7928" max="7928" width="11.28515625" style="1" customWidth="1"/>
    <col min="7929" max="7929" width="11" style="1" customWidth="1"/>
    <col min="7930" max="7930" width="8.42578125" style="1" customWidth="1"/>
    <col min="7931" max="7931" width="8.85546875" style="1" customWidth="1"/>
    <col min="7932" max="7932" width="7.140625" style="1" customWidth="1"/>
    <col min="7933" max="7933" width="5.7109375" style="1" customWidth="1"/>
    <col min="7934" max="7934" width="4" style="1" customWidth="1"/>
    <col min="7935" max="7935" width="7.7109375" style="1" customWidth="1"/>
    <col min="7936" max="7936" width="8.140625" style="1" customWidth="1"/>
    <col min="7937" max="7937" width="10.42578125" style="1" customWidth="1"/>
    <col min="7938" max="7938" width="12.140625" style="1" customWidth="1"/>
    <col min="7939" max="7939" width="14.42578125" style="1" customWidth="1"/>
    <col min="7940" max="7940" width="28.5703125" style="1" customWidth="1"/>
    <col min="7941" max="7941" width="12.28515625" style="1" customWidth="1"/>
    <col min="7942" max="7942" width="3.7109375" style="1" customWidth="1"/>
    <col min="7943" max="7943" width="11.7109375" style="1" customWidth="1"/>
    <col min="7944" max="7944" width="9.140625" style="1" customWidth="1"/>
    <col min="7945" max="7945" width="8.85546875" style="1" customWidth="1"/>
    <col min="7946" max="7946" width="8.5703125" style="1" customWidth="1"/>
    <col min="7947" max="8179" width="18.28515625" style="1"/>
    <col min="8180" max="8180" width="5.28515625" style="1" customWidth="1"/>
    <col min="8181" max="8181" width="16.7109375" style="1" customWidth="1"/>
    <col min="8182" max="8182" width="8.42578125" style="1" customWidth="1"/>
    <col min="8183" max="8183" width="12.85546875" style="1" customWidth="1"/>
    <col min="8184" max="8184" width="11.28515625" style="1" customWidth="1"/>
    <col min="8185" max="8185" width="11" style="1" customWidth="1"/>
    <col min="8186" max="8186" width="8.42578125" style="1" customWidth="1"/>
    <col min="8187" max="8187" width="8.85546875" style="1" customWidth="1"/>
    <col min="8188" max="8188" width="7.140625" style="1" customWidth="1"/>
    <col min="8189" max="8189" width="5.7109375" style="1" customWidth="1"/>
    <col min="8190" max="8190" width="4" style="1" customWidth="1"/>
    <col min="8191" max="8191" width="7.7109375" style="1" customWidth="1"/>
    <col min="8192" max="8192" width="8.140625" style="1" customWidth="1"/>
    <col min="8193" max="8193" width="10.42578125" style="1" customWidth="1"/>
    <col min="8194" max="8194" width="12.140625" style="1" customWidth="1"/>
    <col min="8195" max="8195" width="14.42578125" style="1" customWidth="1"/>
    <col min="8196" max="8196" width="28.5703125" style="1" customWidth="1"/>
    <col min="8197" max="8197" width="12.28515625" style="1" customWidth="1"/>
    <col min="8198" max="8198" width="3.7109375" style="1" customWidth="1"/>
    <col min="8199" max="8199" width="11.7109375" style="1" customWidth="1"/>
    <col min="8200" max="8200" width="9.140625" style="1" customWidth="1"/>
    <col min="8201" max="8201" width="8.85546875" style="1" customWidth="1"/>
    <col min="8202" max="8202" width="8.5703125" style="1" customWidth="1"/>
    <col min="8203" max="8435" width="18.28515625" style="1"/>
    <col min="8436" max="8436" width="5.28515625" style="1" customWidth="1"/>
    <col min="8437" max="8437" width="16.7109375" style="1" customWidth="1"/>
    <col min="8438" max="8438" width="8.42578125" style="1" customWidth="1"/>
    <col min="8439" max="8439" width="12.85546875" style="1" customWidth="1"/>
    <col min="8440" max="8440" width="11.28515625" style="1" customWidth="1"/>
    <col min="8441" max="8441" width="11" style="1" customWidth="1"/>
    <col min="8442" max="8442" width="8.42578125" style="1" customWidth="1"/>
    <col min="8443" max="8443" width="8.85546875" style="1" customWidth="1"/>
    <col min="8444" max="8444" width="7.140625" style="1" customWidth="1"/>
    <col min="8445" max="8445" width="5.7109375" style="1" customWidth="1"/>
    <col min="8446" max="8446" width="4" style="1" customWidth="1"/>
    <col min="8447" max="8447" width="7.7109375" style="1" customWidth="1"/>
    <col min="8448" max="8448" width="8.140625" style="1" customWidth="1"/>
    <col min="8449" max="8449" width="10.42578125" style="1" customWidth="1"/>
    <col min="8450" max="8450" width="12.140625" style="1" customWidth="1"/>
    <col min="8451" max="8451" width="14.42578125" style="1" customWidth="1"/>
    <col min="8452" max="8452" width="28.5703125" style="1" customWidth="1"/>
    <col min="8453" max="8453" width="12.28515625" style="1" customWidth="1"/>
    <col min="8454" max="8454" width="3.7109375" style="1" customWidth="1"/>
    <col min="8455" max="8455" width="11.7109375" style="1" customWidth="1"/>
    <col min="8456" max="8456" width="9.140625" style="1" customWidth="1"/>
    <col min="8457" max="8457" width="8.85546875" style="1" customWidth="1"/>
    <col min="8458" max="8458" width="8.5703125" style="1" customWidth="1"/>
    <col min="8459" max="8691" width="18.28515625" style="1"/>
    <col min="8692" max="8692" width="5.28515625" style="1" customWidth="1"/>
    <col min="8693" max="8693" width="16.7109375" style="1" customWidth="1"/>
    <col min="8694" max="8694" width="8.42578125" style="1" customWidth="1"/>
    <col min="8695" max="8695" width="12.85546875" style="1" customWidth="1"/>
    <col min="8696" max="8696" width="11.28515625" style="1" customWidth="1"/>
    <col min="8697" max="8697" width="11" style="1" customWidth="1"/>
    <col min="8698" max="8698" width="8.42578125" style="1" customWidth="1"/>
    <col min="8699" max="8699" width="8.85546875" style="1" customWidth="1"/>
    <col min="8700" max="8700" width="7.140625" style="1" customWidth="1"/>
    <col min="8701" max="8701" width="5.7109375" style="1" customWidth="1"/>
    <col min="8702" max="8702" width="4" style="1" customWidth="1"/>
    <col min="8703" max="8703" width="7.7109375" style="1" customWidth="1"/>
    <col min="8704" max="8704" width="8.140625" style="1" customWidth="1"/>
    <col min="8705" max="8705" width="10.42578125" style="1" customWidth="1"/>
    <col min="8706" max="8706" width="12.140625" style="1" customWidth="1"/>
    <col min="8707" max="8707" width="14.42578125" style="1" customWidth="1"/>
    <col min="8708" max="8708" width="28.5703125" style="1" customWidth="1"/>
    <col min="8709" max="8709" width="12.28515625" style="1" customWidth="1"/>
    <col min="8710" max="8710" width="3.7109375" style="1" customWidth="1"/>
    <col min="8711" max="8711" width="11.7109375" style="1" customWidth="1"/>
    <col min="8712" max="8712" width="9.140625" style="1" customWidth="1"/>
    <col min="8713" max="8713" width="8.85546875" style="1" customWidth="1"/>
    <col min="8714" max="8714" width="8.5703125" style="1" customWidth="1"/>
    <col min="8715" max="8947" width="18.28515625" style="1"/>
    <col min="8948" max="8948" width="5.28515625" style="1" customWidth="1"/>
    <col min="8949" max="8949" width="16.7109375" style="1" customWidth="1"/>
    <col min="8950" max="8950" width="8.42578125" style="1" customWidth="1"/>
    <col min="8951" max="8951" width="12.85546875" style="1" customWidth="1"/>
    <col min="8952" max="8952" width="11.28515625" style="1" customWidth="1"/>
    <col min="8953" max="8953" width="11" style="1" customWidth="1"/>
    <col min="8954" max="8954" width="8.42578125" style="1" customWidth="1"/>
    <col min="8955" max="8955" width="8.85546875" style="1" customWidth="1"/>
    <col min="8956" max="8956" width="7.140625" style="1" customWidth="1"/>
    <col min="8957" max="8957" width="5.7109375" style="1" customWidth="1"/>
    <col min="8958" max="8958" width="4" style="1" customWidth="1"/>
    <col min="8959" max="8959" width="7.7109375" style="1" customWidth="1"/>
    <col min="8960" max="8960" width="8.140625" style="1" customWidth="1"/>
    <col min="8961" max="8961" width="10.42578125" style="1" customWidth="1"/>
    <col min="8962" max="8962" width="12.140625" style="1" customWidth="1"/>
    <col min="8963" max="8963" width="14.42578125" style="1" customWidth="1"/>
    <col min="8964" max="8964" width="28.5703125" style="1" customWidth="1"/>
    <col min="8965" max="8965" width="12.28515625" style="1" customWidth="1"/>
    <col min="8966" max="8966" width="3.7109375" style="1" customWidth="1"/>
    <col min="8967" max="8967" width="11.7109375" style="1" customWidth="1"/>
    <col min="8968" max="8968" width="9.140625" style="1" customWidth="1"/>
    <col min="8969" max="8969" width="8.85546875" style="1" customWidth="1"/>
    <col min="8970" max="8970" width="8.5703125" style="1" customWidth="1"/>
    <col min="8971" max="9203" width="18.28515625" style="1"/>
    <col min="9204" max="9204" width="5.28515625" style="1" customWidth="1"/>
    <col min="9205" max="9205" width="16.7109375" style="1" customWidth="1"/>
    <col min="9206" max="9206" width="8.42578125" style="1" customWidth="1"/>
    <col min="9207" max="9207" width="12.85546875" style="1" customWidth="1"/>
    <col min="9208" max="9208" width="11.28515625" style="1" customWidth="1"/>
    <col min="9209" max="9209" width="11" style="1" customWidth="1"/>
    <col min="9210" max="9210" width="8.42578125" style="1" customWidth="1"/>
    <col min="9211" max="9211" width="8.85546875" style="1" customWidth="1"/>
    <col min="9212" max="9212" width="7.140625" style="1" customWidth="1"/>
    <col min="9213" max="9213" width="5.7109375" style="1" customWidth="1"/>
    <col min="9214" max="9214" width="4" style="1" customWidth="1"/>
    <col min="9215" max="9215" width="7.7109375" style="1" customWidth="1"/>
    <col min="9216" max="9216" width="8.140625" style="1" customWidth="1"/>
    <col min="9217" max="9217" width="10.42578125" style="1" customWidth="1"/>
    <col min="9218" max="9218" width="12.140625" style="1" customWidth="1"/>
    <col min="9219" max="9219" width="14.42578125" style="1" customWidth="1"/>
    <col min="9220" max="9220" width="28.5703125" style="1" customWidth="1"/>
    <col min="9221" max="9221" width="12.28515625" style="1" customWidth="1"/>
    <col min="9222" max="9222" width="3.7109375" style="1" customWidth="1"/>
    <col min="9223" max="9223" width="11.7109375" style="1" customWidth="1"/>
    <col min="9224" max="9224" width="9.140625" style="1" customWidth="1"/>
    <col min="9225" max="9225" width="8.85546875" style="1" customWidth="1"/>
    <col min="9226" max="9226" width="8.5703125" style="1" customWidth="1"/>
    <col min="9227" max="9459" width="18.28515625" style="1"/>
    <col min="9460" max="9460" width="5.28515625" style="1" customWidth="1"/>
    <col min="9461" max="9461" width="16.7109375" style="1" customWidth="1"/>
    <col min="9462" max="9462" width="8.42578125" style="1" customWidth="1"/>
    <col min="9463" max="9463" width="12.85546875" style="1" customWidth="1"/>
    <col min="9464" max="9464" width="11.28515625" style="1" customWidth="1"/>
    <col min="9465" max="9465" width="11" style="1" customWidth="1"/>
    <col min="9466" max="9466" width="8.42578125" style="1" customWidth="1"/>
    <col min="9467" max="9467" width="8.85546875" style="1" customWidth="1"/>
    <col min="9468" max="9468" width="7.140625" style="1" customWidth="1"/>
    <col min="9469" max="9469" width="5.7109375" style="1" customWidth="1"/>
    <col min="9470" max="9470" width="4" style="1" customWidth="1"/>
    <col min="9471" max="9471" width="7.7109375" style="1" customWidth="1"/>
    <col min="9472" max="9472" width="8.140625" style="1" customWidth="1"/>
    <col min="9473" max="9473" width="10.42578125" style="1" customWidth="1"/>
    <col min="9474" max="9474" width="12.140625" style="1" customWidth="1"/>
    <col min="9475" max="9475" width="14.42578125" style="1" customWidth="1"/>
    <col min="9476" max="9476" width="28.5703125" style="1" customWidth="1"/>
    <col min="9477" max="9477" width="12.28515625" style="1" customWidth="1"/>
    <col min="9478" max="9478" width="3.7109375" style="1" customWidth="1"/>
    <col min="9479" max="9479" width="11.7109375" style="1" customWidth="1"/>
    <col min="9480" max="9480" width="9.140625" style="1" customWidth="1"/>
    <col min="9481" max="9481" width="8.85546875" style="1" customWidth="1"/>
    <col min="9482" max="9482" width="8.5703125" style="1" customWidth="1"/>
    <col min="9483" max="9715" width="18.28515625" style="1"/>
    <col min="9716" max="9716" width="5.28515625" style="1" customWidth="1"/>
    <col min="9717" max="9717" width="16.7109375" style="1" customWidth="1"/>
    <col min="9718" max="9718" width="8.42578125" style="1" customWidth="1"/>
    <col min="9719" max="9719" width="12.85546875" style="1" customWidth="1"/>
    <col min="9720" max="9720" width="11.28515625" style="1" customWidth="1"/>
    <col min="9721" max="9721" width="11" style="1" customWidth="1"/>
    <col min="9722" max="9722" width="8.42578125" style="1" customWidth="1"/>
    <col min="9723" max="9723" width="8.85546875" style="1" customWidth="1"/>
    <col min="9724" max="9724" width="7.140625" style="1" customWidth="1"/>
    <col min="9725" max="9725" width="5.7109375" style="1" customWidth="1"/>
    <col min="9726" max="9726" width="4" style="1" customWidth="1"/>
    <col min="9727" max="9727" width="7.7109375" style="1" customWidth="1"/>
    <col min="9728" max="9728" width="8.140625" style="1" customWidth="1"/>
    <col min="9729" max="9729" width="10.42578125" style="1" customWidth="1"/>
    <col min="9730" max="9730" width="12.140625" style="1" customWidth="1"/>
    <col min="9731" max="9731" width="14.42578125" style="1" customWidth="1"/>
    <col min="9732" max="9732" width="28.5703125" style="1" customWidth="1"/>
    <col min="9733" max="9733" width="12.28515625" style="1" customWidth="1"/>
    <col min="9734" max="9734" width="3.7109375" style="1" customWidth="1"/>
    <col min="9735" max="9735" width="11.7109375" style="1" customWidth="1"/>
    <col min="9736" max="9736" width="9.140625" style="1" customWidth="1"/>
    <col min="9737" max="9737" width="8.85546875" style="1" customWidth="1"/>
    <col min="9738" max="9738" width="8.5703125" style="1" customWidth="1"/>
    <col min="9739" max="9971" width="18.28515625" style="1"/>
    <col min="9972" max="9972" width="5.28515625" style="1" customWidth="1"/>
    <col min="9973" max="9973" width="16.7109375" style="1" customWidth="1"/>
    <col min="9974" max="9974" width="8.42578125" style="1" customWidth="1"/>
    <col min="9975" max="9975" width="12.85546875" style="1" customWidth="1"/>
    <col min="9976" max="9976" width="11.28515625" style="1" customWidth="1"/>
    <col min="9977" max="9977" width="11" style="1" customWidth="1"/>
    <col min="9978" max="9978" width="8.42578125" style="1" customWidth="1"/>
    <col min="9979" max="9979" width="8.85546875" style="1" customWidth="1"/>
    <col min="9980" max="9980" width="7.140625" style="1" customWidth="1"/>
    <col min="9981" max="9981" width="5.7109375" style="1" customWidth="1"/>
    <col min="9982" max="9982" width="4" style="1" customWidth="1"/>
    <col min="9983" max="9983" width="7.7109375" style="1" customWidth="1"/>
    <col min="9984" max="9984" width="8.140625" style="1" customWidth="1"/>
    <col min="9985" max="9985" width="10.42578125" style="1" customWidth="1"/>
    <col min="9986" max="9986" width="12.140625" style="1" customWidth="1"/>
    <col min="9987" max="9987" width="14.42578125" style="1" customWidth="1"/>
    <col min="9988" max="9988" width="28.5703125" style="1" customWidth="1"/>
    <col min="9989" max="9989" width="12.28515625" style="1" customWidth="1"/>
    <col min="9990" max="9990" width="3.7109375" style="1" customWidth="1"/>
    <col min="9991" max="9991" width="11.7109375" style="1" customWidth="1"/>
    <col min="9992" max="9992" width="9.140625" style="1" customWidth="1"/>
    <col min="9993" max="9993" width="8.85546875" style="1" customWidth="1"/>
    <col min="9994" max="9994" width="8.5703125" style="1" customWidth="1"/>
    <col min="9995" max="10227" width="18.28515625" style="1"/>
    <col min="10228" max="10228" width="5.28515625" style="1" customWidth="1"/>
    <col min="10229" max="10229" width="16.7109375" style="1" customWidth="1"/>
    <col min="10230" max="10230" width="8.42578125" style="1" customWidth="1"/>
    <col min="10231" max="10231" width="12.85546875" style="1" customWidth="1"/>
    <col min="10232" max="10232" width="11.28515625" style="1" customWidth="1"/>
    <col min="10233" max="10233" width="11" style="1" customWidth="1"/>
    <col min="10234" max="10234" width="8.42578125" style="1" customWidth="1"/>
    <col min="10235" max="10235" width="8.85546875" style="1" customWidth="1"/>
    <col min="10236" max="10236" width="7.140625" style="1" customWidth="1"/>
    <col min="10237" max="10237" width="5.7109375" style="1" customWidth="1"/>
    <col min="10238" max="10238" width="4" style="1" customWidth="1"/>
    <col min="10239" max="10239" width="7.7109375" style="1" customWidth="1"/>
    <col min="10240" max="10240" width="8.140625" style="1" customWidth="1"/>
    <col min="10241" max="10241" width="10.42578125" style="1" customWidth="1"/>
    <col min="10242" max="10242" width="12.140625" style="1" customWidth="1"/>
    <col min="10243" max="10243" width="14.42578125" style="1" customWidth="1"/>
    <col min="10244" max="10244" width="28.5703125" style="1" customWidth="1"/>
    <col min="10245" max="10245" width="12.28515625" style="1" customWidth="1"/>
    <col min="10246" max="10246" width="3.7109375" style="1" customWidth="1"/>
    <col min="10247" max="10247" width="11.7109375" style="1" customWidth="1"/>
    <col min="10248" max="10248" width="9.140625" style="1" customWidth="1"/>
    <col min="10249" max="10249" width="8.85546875" style="1" customWidth="1"/>
    <col min="10250" max="10250" width="8.5703125" style="1" customWidth="1"/>
    <col min="10251" max="10483" width="18.28515625" style="1"/>
    <col min="10484" max="10484" width="5.28515625" style="1" customWidth="1"/>
    <col min="10485" max="10485" width="16.7109375" style="1" customWidth="1"/>
    <col min="10486" max="10486" width="8.42578125" style="1" customWidth="1"/>
    <col min="10487" max="10487" width="12.85546875" style="1" customWidth="1"/>
    <col min="10488" max="10488" width="11.28515625" style="1" customWidth="1"/>
    <col min="10489" max="10489" width="11" style="1" customWidth="1"/>
    <col min="10490" max="10490" width="8.42578125" style="1" customWidth="1"/>
    <col min="10491" max="10491" width="8.85546875" style="1" customWidth="1"/>
    <col min="10492" max="10492" width="7.140625" style="1" customWidth="1"/>
    <col min="10493" max="10493" width="5.7109375" style="1" customWidth="1"/>
    <col min="10494" max="10494" width="4" style="1" customWidth="1"/>
    <col min="10495" max="10495" width="7.7109375" style="1" customWidth="1"/>
    <col min="10496" max="10496" width="8.140625" style="1" customWidth="1"/>
    <col min="10497" max="10497" width="10.42578125" style="1" customWidth="1"/>
    <col min="10498" max="10498" width="12.140625" style="1" customWidth="1"/>
    <col min="10499" max="10499" width="14.42578125" style="1" customWidth="1"/>
    <col min="10500" max="10500" width="28.5703125" style="1" customWidth="1"/>
    <col min="10501" max="10501" width="12.28515625" style="1" customWidth="1"/>
    <col min="10502" max="10502" width="3.7109375" style="1" customWidth="1"/>
    <col min="10503" max="10503" width="11.7109375" style="1" customWidth="1"/>
    <col min="10504" max="10504" width="9.140625" style="1" customWidth="1"/>
    <col min="10505" max="10505" width="8.85546875" style="1" customWidth="1"/>
    <col min="10506" max="10506" width="8.5703125" style="1" customWidth="1"/>
    <col min="10507" max="10739" width="18.28515625" style="1"/>
    <col min="10740" max="10740" width="5.28515625" style="1" customWidth="1"/>
    <col min="10741" max="10741" width="16.7109375" style="1" customWidth="1"/>
    <col min="10742" max="10742" width="8.42578125" style="1" customWidth="1"/>
    <col min="10743" max="10743" width="12.85546875" style="1" customWidth="1"/>
    <col min="10744" max="10744" width="11.28515625" style="1" customWidth="1"/>
    <col min="10745" max="10745" width="11" style="1" customWidth="1"/>
    <col min="10746" max="10746" width="8.42578125" style="1" customWidth="1"/>
    <col min="10747" max="10747" width="8.85546875" style="1" customWidth="1"/>
    <col min="10748" max="10748" width="7.140625" style="1" customWidth="1"/>
    <col min="10749" max="10749" width="5.7109375" style="1" customWidth="1"/>
    <col min="10750" max="10750" width="4" style="1" customWidth="1"/>
    <col min="10751" max="10751" width="7.7109375" style="1" customWidth="1"/>
    <col min="10752" max="10752" width="8.140625" style="1" customWidth="1"/>
    <col min="10753" max="10753" width="10.42578125" style="1" customWidth="1"/>
    <col min="10754" max="10754" width="12.140625" style="1" customWidth="1"/>
    <col min="10755" max="10755" width="14.42578125" style="1" customWidth="1"/>
    <col min="10756" max="10756" width="28.5703125" style="1" customWidth="1"/>
    <col min="10757" max="10757" width="12.28515625" style="1" customWidth="1"/>
    <col min="10758" max="10758" width="3.7109375" style="1" customWidth="1"/>
    <col min="10759" max="10759" width="11.7109375" style="1" customWidth="1"/>
    <col min="10760" max="10760" width="9.140625" style="1" customWidth="1"/>
    <col min="10761" max="10761" width="8.85546875" style="1" customWidth="1"/>
    <col min="10762" max="10762" width="8.5703125" style="1" customWidth="1"/>
    <col min="10763" max="10995" width="18.28515625" style="1"/>
    <col min="10996" max="10996" width="5.28515625" style="1" customWidth="1"/>
    <col min="10997" max="10997" width="16.7109375" style="1" customWidth="1"/>
    <col min="10998" max="10998" width="8.42578125" style="1" customWidth="1"/>
    <col min="10999" max="10999" width="12.85546875" style="1" customWidth="1"/>
    <col min="11000" max="11000" width="11.28515625" style="1" customWidth="1"/>
    <col min="11001" max="11001" width="11" style="1" customWidth="1"/>
    <col min="11002" max="11002" width="8.42578125" style="1" customWidth="1"/>
    <col min="11003" max="11003" width="8.85546875" style="1" customWidth="1"/>
    <col min="11004" max="11004" width="7.140625" style="1" customWidth="1"/>
    <col min="11005" max="11005" width="5.7109375" style="1" customWidth="1"/>
    <col min="11006" max="11006" width="4" style="1" customWidth="1"/>
    <col min="11007" max="11007" width="7.7109375" style="1" customWidth="1"/>
    <col min="11008" max="11008" width="8.140625" style="1" customWidth="1"/>
    <col min="11009" max="11009" width="10.42578125" style="1" customWidth="1"/>
    <col min="11010" max="11010" width="12.140625" style="1" customWidth="1"/>
    <col min="11011" max="11011" width="14.42578125" style="1" customWidth="1"/>
    <col min="11012" max="11012" width="28.5703125" style="1" customWidth="1"/>
    <col min="11013" max="11013" width="12.28515625" style="1" customWidth="1"/>
    <col min="11014" max="11014" width="3.7109375" style="1" customWidth="1"/>
    <col min="11015" max="11015" width="11.7109375" style="1" customWidth="1"/>
    <col min="11016" max="11016" width="9.140625" style="1" customWidth="1"/>
    <col min="11017" max="11017" width="8.85546875" style="1" customWidth="1"/>
    <col min="11018" max="11018" width="8.5703125" style="1" customWidth="1"/>
    <col min="11019" max="11251" width="18.28515625" style="1"/>
    <col min="11252" max="11252" width="5.28515625" style="1" customWidth="1"/>
    <col min="11253" max="11253" width="16.7109375" style="1" customWidth="1"/>
    <col min="11254" max="11254" width="8.42578125" style="1" customWidth="1"/>
    <col min="11255" max="11255" width="12.85546875" style="1" customWidth="1"/>
    <col min="11256" max="11256" width="11.28515625" style="1" customWidth="1"/>
    <col min="11257" max="11257" width="11" style="1" customWidth="1"/>
    <col min="11258" max="11258" width="8.42578125" style="1" customWidth="1"/>
    <col min="11259" max="11259" width="8.85546875" style="1" customWidth="1"/>
    <col min="11260" max="11260" width="7.140625" style="1" customWidth="1"/>
    <col min="11261" max="11261" width="5.7109375" style="1" customWidth="1"/>
    <col min="11262" max="11262" width="4" style="1" customWidth="1"/>
    <col min="11263" max="11263" width="7.7109375" style="1" customWidth="1"/>
    <col min="11264" max="11264" width="8.140625" style="1" customWidth="1"/>
    <col min="11265" max="11265" width="10.42578125" style="1" customWidth="1"/>
    <col min="11266" max="11266" width="12.140625" style="1" customWidth="1"/>
    <col min="11267" max="11267" width="14.42578125" style="1" customWidth="1"/>
    <col min="11268" max="11268" width="28.5703125" style="1" customWidth="1"/>
    <col min="11269" max="11269" width="12.28515625" style="1" customWidth="1"/>
    <col min="11270" max="11270" width="3.7109375" style="1" customWidth="1"/>
    <col min="11271" max="11271" width="11.7109375" style="1" customWidth="1"/>
    <col min="11272" max="11272" width="9.140625" style="1" customWidth="1"/>
    <col min="11273" max="11273" width="8.85546875" style="1" customWidth="1"/>
    <col min="11274" max="11274" width="8.5703125" style="1" customWidth="1"/>
    <col min="11275" max="11507" width="18.28515625" style="1"/>
    <col min="11508" max="11508" width="5.28515625" style="1" customWidth="1"/>
    <col min="11509" max="11509" width="16.7109375" style="1" customWidth="1"/>
    <col min="11510" max="11510" width="8.42578125" style="1" customWidth="1"/>
    <col min="11511" max="11511" width="12.85546875" style="1" customWidth="1"/>
    <col min="11512" max="11512" width="11.28515625" style="1" customWidth="1"/>
    <col min="11513" max="11513" width="11" style="1" customWidth="1"/>
    <col min="11514" max="11514" width="8.42578125" style="1" customWidth="1"/>
    <col min="11515" max="11515" width="8.85546875" style="1" customWidth="1"/>
    <col min="11516" max="11516" width="7.140625" style="1" customWidth="1"/>
    <col min="11517" max="11517" width="5.7109375" style="1" customWidth="1"/>
    <col min="11518" max="11518" width="4" style="1" customWidth="1"/>
    <col min="11519" max="11519" width="7.7109375" style="1" customWidth="1"/>
    <col min="11520" max="11520" width="8.140625" style="1" customWidth="1"/>
    <col min="11521" max="11521" width="10.42578125" style="1" customWidth="1"/>
    <col min="11522" max="11522" width="12.140625" style="1" customWidth="1"/>
    <col min="11523" max="11523" width="14.42578125" style="1" customWidth="1"/>
    <col min="11524" max="11524" width="28.5703125" style="1" customWidth="1"/>
    <col min="11525" max="11525" width="12.28515625" style="1" customWidth="1"/>
    <col min="11526" max="11526" width="3.7109375" style="1" customWidth="1"/>
    <col min="11527" max="11527" width="11.7109375" style="1" customWidth="1"/>
    <col min="11528" max="11528" width="9.140625" style="1" customWidth="1"/>
    <col min="11529" max="11529" width="8.85546875" style="1" customWidth="1"/>
    <col min="11530" max="11530" width="8.5703125" style="1" customWidth="1"/>
    <col min="11531" max="11763" width="18.28515625" style="1"/>
    <col min="11764" max="11764" width="5.28515625" style="1" customWidth="1"/>
    <col min="11765" max="11765" width="16.7109375" style="1" customWidth="1"/>
    <col min="11766" max="11766" width="8.42578125" style="1" customWidth="1"/>
    <col min="11767" max="11767" width="12.85546875" style="1" customWidth="1"/>
    <col min="11768" max="11768" width="11.28515625" style="1" customWidth="1"/>
    <col min="11769" max="11769" width="11" style="1" customWidth="1"/>
    <col min="11770" max="11770" width="8.42578125" style="1" customWidth="1"/>
    <col min="11771" max="11771" width="8.85546875" style="1" customWidth="1"/>
    <col min="11772" max="11772" width="7.140625" style="1" customWidth="1"/>
    <col min="11773" max="11773" width="5.7109375" style="1" customWidth="1"/>
    <col min="11774" max="11774" width="4" style="1" customWidth="1"/>
    <col min="11775" max="11775" width="7.7109375" style="1" customWidth="1"/>
    <col min="11776" max="11776" width="8.140625" style="1" customWidth="1"/>
    <col min="11777" max="11777" width="10.42578125" style="1" customWidth="1"/>
    <col min="11778" max="11778" width="12.140625" style="1" customWidth="1"/>
    <col min="11779" max="11779" width="14.42578125" style="1" customWidth="1"/>
    <col min="11780" max="11780" width="28.5703125" style="1" customWidth="1"/>
    <col min="11781" max="11781" width="12.28515625" style="1" customWidth="1"/>
    <col min="11782" max="11782" width="3.7109375" style="1" customWidth="1"/>
    <col min="11783" max="11783" width="11.7109375" style="1" customWidth="1"/>
    <col min="11784" max="11784" width="9.140625" style="1" customWidth="1"/>
    <col min="11785" max="11785" width="8.85546875" style="1" customWidth="1"/>
    <col min="11786" max="11786" width="8.5703125" style="1" customWidth="1"/>
    <col min="11787" max="12019" width="18.28515625" style="1"/>
    <col min="12020" max="12020" width="5.28515625" style="1" customWidth="1"/>
    <col min="12021" max="12021" width="16.7109375" style="1" customWidth="1"/>
    <col min="12022" max="12022" width="8.42578125" style="1" customWidth="1"/>
    <col min="12023" max="12023" width="12.85546875" style="1" customWidth="1"/>
    <col min="12024" max="12024" width="11.28515625" style="1" customWidth="1"/>
    <col min="12025" max="12025" width="11" style="1" customWidth="1"/>
    <col min="12026" max="12026" width="8.42578125" style="1" customWidth="1"/>
    <col min="12027" max="12027" width="8.85546875" style="1" customWidth="1"/>
    <col min="12028" max="12028" width="7.140625" style="1" customWidth="1"/>
    <col min="12029" max="12029" width="5.7109375" style="1" customWidth="1"/>
    <col min="12030" max="12030" width="4" style="1" customWidth="1"/>
    <col min="12031" max="12031" width="7.7109375" style="1" customWidth="1"/>
    <col min="12032" max="12032" width="8.140625" style="1" customWidth="1"/>
    <col min="12033" max="12033" width="10.42578125" style="1" customWidth="1"/>
    <col min="12034" max="12034" width="12.140625" style="1" customWidth="1"/>
    <col min="12035" max="12035" width="14.42578125" style="1" customWidth="1"/>
    <col min="12036" max="12036" width="28.5703125" style="1" customWidth="1"/>
    <col min="12037" max="12037" width="12.28515625" style="1" customWidth="1"/>
    <col min="12038" max="12038" width="3.7109375" style="1" customWidth="1"/>
    <col min="12039" max="12039" width="11.7109375" style="1" customWidth="1"/>
    <col min="12040" max="12040" width="9.140625" style="1" customWidth="1"/>
    <col min="12041" max="12041" width="8.85546875" style="1" customWidth="1"/>
    <col min="12042" max="12042" width="8.5703125" style="1" customWidth="1"/>
    <col min="12043" max="12275" width="18.28515625" style="1"/>
    <col min="12276" max="12276" width="5.28515625" style="1" customWidth="1"/>
    <col min="12277" max="12277" width="16.7109375" style="1" customWidth="1"/>
    <col min="12278" max="12278" width="8.42578125" style="1" customWidth="1"/>
    <col min="12279" max="12279" width="12.85546875" style="1" customWidth="1"/>
    <col min="12280" max="12280" width="11.28515625" style="1" customWidth="1"/>
    <col min="12281" max="12281" width="11" style="1" customWidth="1"/>
    <col min="12282" max="12282" width="8.42578125" style="1" customWidth="1"/>
    <col min="12283" max="12283" width="8.85546875" style="1" customWidth="1"/>
    <col min="12284" max="12284" width="7.140625" style="1" customWidth="1"/>
    <col min="12285" max="12285" width="5.7109375" style="1" customWidth="1"/>
    <col min="12286" max="12286" width="4" style="1" customWidth="1"/>
    <col min="12287" max="12287" width="7.7109375" style="1" customWidth="1"/>
    <col min="12288" max="12288" width="8.140625" style="1" customWidth="1"/>
    <col min="12289" max="12289" width="10.42578125" style="1" customWidth="1"/>
    <col min="12290" max="12290" width="12.140625" style="1" customWidth="1"/>
    <col min="12291" max="12291" width="14.42578125" style="1" customWidth="1"/>
    <col min="12292" max="12292" width="28.5703125" style="1" customWidth="1"/>
    <col min="12293" max="12293" width="12.28515625" style="1" customWidth="1"/>
    <col min="12294" max="12294" width="3.7109375" style="1" customWidth="1"/>
    <col min="12295" max="12295" width="11.7109375" style="1" customWidth="1"/>
    <col min="12296" max="12296" width="9.140625" style="1" customWidth="1"/>
    <col min="12297" max="12297" width="8.85546875" style="1" customWidth="1"/>
    <col min="12298" max="12298" width="8.5703125" style="1" customWidth="1"/>
    <col min="12299" max="12531" width="18.28515625" style="1"/>
    <col min="12532" max="12532" width="5.28515625" style="1" customWidth="1"/>
    <col min="12533" max="12533" width="16.7109375" style="1" customWidth="1"/>
    <col min="12534" max="12534" width="8.42578125" style="1" customWidth="1"/>
    <col min="12535" max="12535" width="12.85546875" style="1" customWidth="1"/>
    <col min="12536" max="12536" width="11.28515625" style="1" customWidth="1"/>
    <col min="12537" max="12537" width="11" style="1" customWidth="1"/>
    <col min="12538" max="12538" width="8.42578125" style="1" customWidth="1"/>
    <col min="12539" max="12539" width="8.85546875" style="1" customWidth="1"/>
    <col min="12540" max="12540" width="7.140625" style="1" customWidth="1"/>
    <col min="12541" max="12541" width="5.7109375" style="1" customWidth="1"/>
    <col min="12542" max="12542" width="4" style="1" customWidth="1"/>
    <col min="12543" max="12543" width="7.7109375" style="1" customWidth="1"/>
    <col min="12544" max="12544" width="8.140625" style="1" customWidth="1"/>
    <col min="12545" max="12545" width="10.42578125" style="1" customWidth="1"/>
    <col min="12546" max="12546" width="12.140625" style="1" customWidth="1"/>
    <col min="12547" max="12547" width="14.42578125" style="1" customWidth="1"/>
    <col min="12548" max="12548" width="28.5703125" style="1" customWidth="1"/>
    <col min="12549" max="12549" width="12.28515625" style="1" customWidth="1"/>
    <col min="12550" max="12550" width="3.7109375" style="1" customWidth="1"/>
    <col min="12551" max="12551" width="11.7109375" style="1" customWidth="1"/>
    <col min="12552" max="12552" width="9.140625" style="1" customWidth="1"/>
    <col min="12553" max="12553" width="8.85546875" style="1" customWidth="1"/>
    <col min="12554" max="12554" width="8.5703125" style="1" customWidth="1"/>
    <col min="12555" max="12787" width="18.28515625" style="1"/>
    <col min="12788" max="12788" width="5.28515625" style="1" customWidth="1"/>
    <col min="12789" max="12789" width="16.7109375" style="1" customWidth="1"/>
    <col min="12790" max="12790" width="8.42578125" style="1" customWidth="1"/>
    <col min="12791" max="12791" width="12.85546875" style="1" customWidth="1"/>
    <col min="12792" max="12792" width="11.28515625" style="1" customWidth="1"/>
    <col min="12793" max="12793" width="11" style="1" customWidth="1"/>
    <col min="12794" max="12794" width="8.42578125" style="1" customWidth="1"/>
    <col min="12795" max="12795" width="8.85546875" style="1" customWidth="1"/>
    <col min="12796" max="12796" width="7.140625" style="1" customWidth="1"/>
    <col min="12797" max="12797" width="5.7109375" style="1" customWidth="1"/>
    <col min="12798" max="12798" width="4" style="1" customWidth="1"/>
    <col min="12799" max="12799" width="7.7109375" style="1" customWidth="1"/>
    <col min="12800" max="12800" width="8.140625" style="1" customWidth="1"/>
    <col min="12801" max="12801" width="10.42578125" style="1" customWidth="1"/>
    <col min="12802" max="12802" width="12.140625" style="1" customWidth="1"/>
    <col min="12803" max="12803" width="14.42578125" style="1" customWidth="1"/>
    <col min="12804" max="12804" width="28.5703125" style="1" customWidth="1"/>
    <col min="12805" max="12805" width="12.28515625" style="1" customWidth="1"/>
    <col min="12806" max="12806" width="3.7109375" style="1" customWidth="1"/>
    <col min="12807" max="12807" width="11.7109375" style="1" customWidth="1"/>
    <col min="12808" max="12808" width="9.140625" style="1" customWidth="1"/>
    <col min="12809" max="12809" width="8.85546875" style="1" customWidth="1"/>
    <col min="12810" max="12810" width="8.5703125" style="1" customWidth="1"/>
    <col min="12811" max="13043" width="18.28515625" style="1"/>
    <col min="13044" max="13044" width="5.28515625" style="1" customWidth="1"/>
    <col min="13045" max="13045" width="16.7109375" style="1" customWidth="1"/>
    <col min="13046" max="13046" width="8.42578125" style="1" customWidth="1"/>
    <col min="13047" max="13047" width="12.85546875" style="1" customWidth="1"/>
    <col min="13048" max="13048" width="11.28515625" style="1" customWidth="1"/>
    <col min="13049" max="13049" width="11" style="1" customWidth="1"/>
    <col min="13050" max="13050" width="8.42578125" style="1" customWidth="1"/>
    <col min="13051" max="13051" width="8.85546875" style="1" customWidth="1"/>
    <col min="13052" max="13052" width="7.140625" style="1" customWidth="1"/>
    <col min="13053" max="13053" width="5.7109375" style="1" customWidth="1"/>
    <col min="13054" max="13054" width="4" style="1" customWidth="1"/>
    <col min="13055" max="13055" width="7.7109375" style="1" customWidth="1"/>
    <col min="13056" max="13056" width="8.140625" style="1" customWidth="1"/>
    <col min="13057" max="13057" width="10.42578125" style="1" customWidth="1"/>
    <col min="13058" max="13058" width="12.140625" style="1" customWidth="1"/>
    <col min="13059" max="13059" width="14.42578125" style="1" customWidth="1"/>
    <col min="13060" max="13060" width="28.5703125" style="1" customWidth="1"/>
    <col min="13061" max="13061" width="12.28515625" style="1" customWidth="1"/>
    <col min="13062" max="13062" width="3.7109375" style="1" customWidth="1"/>
    <col min="13063" max="13063" width="11.7109375" style="1" customWidth="1"/>
    <col min="13064" max="13064" width="9.140625" style="1" customWidth="1"/>
    <col min="13065" max="13065" width="8.85546875" style="1" customWidth="1"/>
    <col min="13066" max="13066" width="8.5703125" style="1" customWidth="1"/>
    <col min="13067" max="13299" width="18.28515625" style="1"/>
    <col min="13300" max="13300" width="5.28515625" style="1" customWidth="1"/>
    <col min="13301" max="13301" width="16.7109375" style="1" customWidth="1"/>
    <col min="13302" max="13302" width="8.42578125" style="1" customWidth="1"/>
    <col min="13303" max="13303" width="12.85546875" style="1" customWidth="1"/>
    <col min="13304" max="13304" width="11.28515625" style="1" customWidth="1"/>
    <col min="13305" max="13305" width="11" style="1" customWidth="1"/>
    <col min="13306" max="13306" width="8.42578125" style="1" customWidth="1"/>
    <col min="13307" max="13307" width="8.85546875" style="1" customWidth="1"/>
    <col min="13308" max="13308" width="7.140625" style="1" customWidth="1"/>
    <col min="13309" max="13309" width="5.7109375" style="1" customWidth="1"/>
    <col min="13310" max="13310" width="4" style="1" customWidth="1"/>
    <col min="13311" max="13311" width="7.7109375" style="1" customWidth="1"/>
    <col min="13312" max="13312" width="8.140625" style="1" customWidth="1"/>
    <col min="13313" max="13313" width="10.42578125" style="1" customWidth="1"/>
    <col min="13314" max="13314" width="12.140625" style="1" customWidth="1"/>
    <col min="13315" max="13315" width="14.42578125" style="1" customWidth="1"/>
    <col min="13316" max="13316" width="28.5703125" style="1" customWidth="1"/>
    <col min="13317" max="13317" width="12.28515625" style="1" customWidth="1"/>
    <col min="13318" max="13318" width="3.7109375" style="1" customWidth="1"/>
    <col min="13319" max="13319" width="11.7109375" style="1" customWidth="1"/>
    <col min="13320" max="13320" width="9.140625" style="1" customWidth="1"/>
    <col min="13321" max="13321" width="8.85546875" style="1" customWidth="1"/>
    <col min="13322" max="13322" width="8.5703125" style="1" customWidth="1"/>
    <col min="13323" max="13555" width="18.28515625" style="1"/>
    <col min="13556" max="13556" width="5.28515625" style="1" customWidth="1"/>
    <col min="13557" max="13557" width="16.7109375" style="1" customWidth="1"/>
    <col min="13558" max="13558" width="8.42578125" style="1" customWidth="1"/>
    <col min="13559" max="13559" width="12.85546875" style="1" customWidth="1"/>
    <col min="13560" max="13560" width="11.28515625" style="1" customWidth="1"/>
    <col min="13561" max="13561" width="11" style="1" customWidth="1"/>
    <col min="13562" max="13562" width="8.42578125" style="1" customWidth="1"/>
    <col min="13563" max="13563" width="8.85546875" style="1" customWidth="1"/>
    <col min="13564" max="13564" width="7.140625" style="1" customWidth="1"/>
    <col min="13565" max="13565" width="5.7109375" style="1" customWidth="1"/>
    <col min="13566" max="13566" width="4" style="1" customWidth="1"/>
    <col min="13567" max="13567" width="7.7109375" style="1" customWidth="1"/>
    <col min="13568" max="13568" width="8.140625" style="1" customWidth="1"/>
    <col min="13569" max="13569" width="10.42578125" style="1" customWidth="1"/>
    <col min="13570" max="13570" width="12.140625" style="1" customWidth="1"/>
    <col min="13571" max="13571" width="14.42578125" style="1" customWidth="1"/>
    <col min="13572" max="13572" width="28.5703125" style="1" customWidth="1"/>
    <col min="13573" max="13573" width="12.28515625" style="1" customWidth="1"/>
    <col min="13574" max="13574" width="3.7109375" style="1" customWidth="1"/>
    <col min="13575" max="13575" width="11.7109375" style="1" customWidth="1"/>
    <col min="13576" max="13576" width="9.140625" style="1" customWidth="1"/>
    <col min="13577" max="13577" width="8.85546875" style="1" customWidth="1"/>
    <col min="13578" max="13578" width="8.5703125" style="1" customWidth="1"/>
    <col min="13579" max="13811" width="18.28515625" style="1"/>
    <col min="13812" max="13812" width="5.28515625" style="1" customWidth="1"/>
    <col min="13813" max="13813" width="16.7109375" style="1" customWidth="1"/>
    <col min="13814" max="13814" width="8.42578125" style="1" customWidth="1"/>
    <col min="13815" max="13815" width="12.85546875" style="1" customWidth="1"/>
    <col min="13816" max="13816" width="11.28515625" style="1" customWidth="1"/>
    <col min="13817" max="13817" width="11" style="1" customWidth="1"/>
    <col min="13818" max="13818" width="8.42578125" style="1" customWidth="1"/>
    <col min="13819" max="13819" width="8.85546875" style="1" customWidth="1"/>
    <col min="13820" max="13820" width="7.140625" style="1" customWidth="1"/>
    <col min="13821" max="13821" width="5.7109375" style="1" customWidth="1"/>
    <col min="13822" max="13822" width="4" style="1" customWidth="1"/>
    <col min="13823" max="13823" width="7.7109375" style="1" customWidth="1"/>
    <col min="13824" max="13824" width="8.140625" style="1" customWidth="1"/>
    <col min="13825" max="13825" width="10.42578125" style="1" customWidth="1"/>
    <col min="13826" max="13826" width="12.140625" style="1" customWidth="1"/>
    <col min="13827" max="13827" width="14.42578125" style="1" customWidth="1"/>
    <col min="13828" max="13828" width="28.5703125" style="1" customWidth="1"/>
    <col min="13829" max="13829" width="12.28515625" style="1" customWidth="1"/>
    <col min="13830" max="13830" width="3.7109375" style="1" customWidth="1"/>
    <col min="13831" max="13831" width="11.7109375" style="1" customWidth="1"/>
    <col min="13832" max="13832" width="9.140625" style="1" customWidth="1"/>
    <col min="13833" max="13833" width="8.85546875" style="1" customWidth="1"/>
    <col min="13834" max="13834" width="8.5703125" style="1" customWidth="1"/>
    <col min="13835" max="14067" width="18.28515625" style="1"/>
    <col min="14068" max="14068" width="5.28515625" style="1" customWidth="1"/>
    <col min="14069" max="14069" width="16.7109375" style="1" customWidth="1"/>
    <col min="14070" max="14070" width="8.42578125" style="1" customWidth="1"/>
    <col min="14071" max="14071" width="12.85546875" style="1" customWidth="1"/>
    <col min="14072" max="14072" width="11.28515625" style="1" customWidth="1"/>
    <col min="14073" max="14073" width="11" style="1" customWidth="1"/>
    <col min="14074" max="14074" width="8.42578125" style="1" customWidth="1"/>
    <col min="14075" max="14075" width="8.85546875" style="1" customWidth="1"/>
    <col min="14076" max="14076" width="7.140625" style="1" customWidth="1"/>
    <col min="14077" max="14077" width="5.7109375" style="1" customWidth="1"/>
    <col min="14078" max="14078" width="4" style="1" customWidth="1"/>
    <col min="14079" max="14079" width="7.7109375" style="1" customWidth="1"/>
    <col min="14080" max="14080" width="8.140625" style="1" customWidth="1"/>
    <col min="14081" max="14081" width="10.42578125" style="1" customWidth="1"/>
    <col min="14082" max="14082" width="12.140625" style="1" customWidth="1"/>
    <col min="14083" max="14083" width="14.42578125" style="1" customWidth="1"/>
    <col min="14084" max="14084" width="28.5703125" style="1" customWidth="1"/>
    <col min="14085" max="14085" width="12.28515625" style="1" customWidth="1"/>
    <col min="14086" max="14086" width="3.7109375" style="1" customWidth="1"/>
    <col min="14087" max="14087" width="11.7109375" style="1" customWidth="1"/>
    <col min="14088" max="14088" width="9.140625" style="1" customWidth="1"/>
    <col min="14089" max="14089" width="8.85546875" style="1" customWidth="1"/>
    <col min="14090" max="14090" width="8.5703125" style="1" customWidth="1"/>
    <col min="14091" max="14323" width="18.28515625" style="1"/>
    <col min="14324" max="14324" width="5.28515625" style="1" customWidth="1"/>
    <col min="14325" max="14325" width="16.7109375" style="1" customWidth="1"/>
    <col min="14326" max="14326" width="8.42578125" style="1" customWidth="1"/>
    <col min="14327" max="14327" width="12.85546875" style="1" customWidth="1"/>
    <col min="14328" max="14328" width="11.28515625" style="1" customWidth="1"/>
    <col min="14329" max="14329" width="11" style="1" customWidth="1"/>
    <col min="14330" max="14330" width="8.42578125" style="1" customWidth="1"/>
    <col min="14331" max="14331" width="8.85546875" style="1" customWidth="1"/>
    <col min="14332" max="14332" width="7.140625" style="1" customWidth="1"/>
    <col min="14333" max="14333" width="5.7109375" style="1" customWidth="1"/>
    <col min="14334" max="14334" width="4" style="1" customWidth="1"/>
    <col min="14335" max="14335" width="7.7109375" style="1" customWidth="1"/>
    <col min="14336" max="14336" width="8.140625" style="1" customWidth="1"/>
    <col min="14337" max="14337" width="10.42578125" style="1" customWidth="1"/>
    <col min="14338" max="14338" width="12.140625" style="1" customWidth="1"/>
    <col min="14339" max="14339" width="14.42578125" style="1" customWidth="1"/>
    <col min="14340" max="14340" width="28.5703125" style="1" customWidth="1"/>
    <col min="14341" max="14341" width="12.28515625" style="1" customWidth="1"/>
    <col min="14342" max="14342" width="3.7109375" style="1" customWidth="1"/>
    <col min="14343" max="14343" width="11.7109375" style="1" customWidth="1"/>
    <col min="14344" max="14344" width="9.140625" style="1" customWidth="1"/>
    <col min="14345" max="14345" width="8.85546875" style="1" customWidth="1"/>
    <col min="14346" max="14346" width="8.5703125" style="1" customWidth="1"/>
    <col min="14347" max="14579" width="18.28515625" style="1"/>
    <col min="14580" max="14580" width="5.28515625" style="1" customWidth="1"/>
    <col min="14581" max="14581" width="16.7109375" style="1" customWidth="1"/>
    <col min="14582" max="14582" width="8.42578125" style="1" customWidth="1"/>
    <col min="14583" max="14583" width="12.85546875" style="1" customWidth="1"/>
    <col min="14584" max="14584" width="11.28515625" style="1" customWidth="1"/>
    <col min="14585" max="14585" width="11" style="1" customWidth="1"/>
    <col min="14586" max="14586" width="8.42578125" style="1" customWidth="1"/>
    <col min="14587" max="14587" width="8.85546875" style="1" customWidth="1"/>
    <col min="14588" max="14588" width="7.140625" style="1" customWidth="1"/>
    <col min="14589" max="14589" width="5.7109375" style="1" customWidth="1"/>
    <col min="14590" max="14590" width="4" style="1" customWidth="1"/>
    <col min="14591" max="14591" width="7.7109375" style="1" customWidth="1"/>
    <col min="14592" max="14592" width="8.140625" style="1" customWidth="1"/>
    <col min="14593" max="14593" width="10.42578125" style="1" customWidth="1"/>
    <col min="14594" max="14594" width="12.140625" style="1" customWidth="1"/>
    <col min="14595" max="14595" width="14.42578125" style="1" customWidth="1"/>
    <col min="14596" max="14596" width="28.5703125" style="1" customWidth="1"/>
    <col min="14597" max="14597" width="12.28515625" style="1" customWidth="1"/>
    <col min="14598" max="14598" width="3.7109375" style="1" customWidth="1"/>
    <col min="14599" max="14599" width="11.7109375" style="1" customWidth="1"/>
    <col min="14600" max="14600" width="9.140625" style="1" customWidth="1"/>
    <col min="14601" max="14601" width="8.85546875" style="1" customWidth="1"/>
    <col min="14602" max="14602" width="8.5703125" style="1" customWidth="1"/>
    <col min="14603" max="14835" width="18.28515625" style="1"/>
    <col min="14836" max="14836" width="5.28515625" style="1" customWidth="1"/>
    <col min="14837" max="14837" width="16.7109375" style="1" customWidth="1"/>
    <col min="14838" max="14838" width="8.42578125" style="1" customWidth="1"/>
    <col min="14839" max="14839" width="12.85546875" style="1" customWidth="1"/>
    <col min="14840" max="14840" width="11.28515625" style="1" customWidth="1"/>
    <col min="14841" max="14841" width="11" style="1" customWidth="1"/>
    <col min="14842" max="14842" width="8.42578125" style="1" customWidth="1"/>
    <col min="14843" max="14843" width="8.85546875" style="1" customWidth="1"/>
    <col min="14844" max="14844" width="7.140625" style="1" customWidth="1"/>
    <col min="14845" max="14845" width="5.7109375" style="1" customWidth="1"/>
    <col min="14846" max="14846" width="4" style="1" customWidth="1"/>
    <col min="14847" max="14847" width="7.7109375" style="1" customWidth="1"/>
    <col min="14848" max="14848" width="8.140625" style="1" customWidth="1"/>
    <col min="14849" max="14849" width="10.42578125" style="1" customWidth="1"/>
    <col min="14850" max="14850" width="12.140625" style="1" customWidth="1"/>
    <col min="14851" max="14851" width="14.42578125" style="1" customWidth="1"/>
    <col min="14852" max="14852" width="28.5703125" style="1" customWidth="1"/>
    <col min="14853" max="14853" width="12.28515625" style="1" customWidth="1"/>
    <col min="14854" max="14854" width="3.7109375" style="1" customWidth="1"/>
    <col min="14855" max="14855" width="11.7109375" style="1" customWidth="1"/>
    <col min="14856" max="14856" width="9.140625" style="1" customWidth="1"/>
    <col min="14857" max="14857" width="8.85546875" style="1" customWidth="1"/>
    <col min="14858" max="14858" width="8.5703125" style="1" customWidth="1"/>
    <col min="14859" max="15091" width="18.28515625" style="1"/>
    <col min="15092" max="15092" width="5.28515625" style="1" customWidth="1"/>
    <col min="15093" max="15093" width="16.7109375" style="1" customWidth="1"/>
    <col min="15094" max="15094" width="8.42578125" style="1" customWidth="1"/>
    <col min="15095" max="15095" width="12.85546875" style="1" customWidth="1"/>
    <col min="15096" max="15096" width="11.28515625" style="1" customWidth="1"/>
    <col min="15097" max="15097" width="11" style="1" customWidth="1"/>
    <col min="15098" max="15098" width="8.42578125" style="1" customWidth="1"/>
    <col min="15099" max="15099" width="8.85546875" style="1" customWidth="1"/>
    <col min="15100" max="15100" width="7.140625" style="1" customWidth="1"/>
    <col min="15101" max="15101" width="5.7109375" style="1" customWidth="1"/>
    <col min="15102" max="15102" width="4" style="1" customWidth="1"/>
    <col min="15103" max="15103" width="7.7109375" style="1" customWidth="1"/>
    <col min="15104" max="15104" width="8.140625" style="1" customWidth="1"/>
    <col min="15105" max="15105" width="10.42578125" style="1" customWidth="1"/>
    <col min="15106" max="15106" width="12.140625" style="1" customWidth="1"/>
    <col min="15107" max="15107" width="14.42578125" style="1" customWidth="1"/>
    <col min="15108" max="15108" width="28.5703125" style="1" customWidth="1"/>
    <col min="15109" max="15109" width="12.28515625" style="1" customWidth="1"/>
    <col min="15110" max="15110" width="3.7109375" style="1" customWidth="1"/>
    <col min="15111" max="15111" width="11.7109375" style="1" customWidth="1"/>
    <col min="15112" max="15112" width="9.140625" style="1" customWidth="1"/>
    <col min="15113" max="15113" width="8.85546875" style="1" customWidth="1"/>
    <col min="15114" max="15114" width="8.5703125" style="1" customWidth="1"/>
    <col min="15115" max="15347" width="18.28515625" style="1"/>
    <col min="15348" max="15348" width="5.28515625" style="1" customWidth="1"/>
    <col min="15349" max="15349" width="16.7109375" style="1" customWidth="1"/>
    <col min="15350" max="15350" width="8.42578125" style="1" customWidth="1"/>
    <col min="15351" max="15351" width="12.85546875" style="1" customWidth="1"/>
    <col min="15352" max="15352" width="11.28515625" style="1" customWidth="1"/>
    <col min="15353" max="15353" width="11" style="1" customWidth="1"/>
    <col min="15354" max="15354" width="8.42578125" style="1" customWidth="1"/>
    <col min="15355" max="15355" width="8.85546875" style="1" customWidth="1"/>
    <col min="15356" max="15356" width="7.140625" style="1" customWidth="1"/>
    <col min="15357" max="15357" width="5.7109375" style="1" customWidth="1"/>
    <col min="15358" max="15358" width="4" style="1" customWidth="1"/>
    <col min="15359" max="15359" width="7.7109375" style="1" customWidth="1"/>
    <col min="15360" max="15360" width="8.140625" style="1" customWidth="1"/>
    <col min="15361" max="15361" width="10.42578125" style="1" customWidth="1"/>
    <col min="15362" max="15362" width="12.140625" style="1" customWidth="1"/>
    <col min="15363" max="15363" width="14.42578125" style="1" customWidth="1"/>
    <col min="15364" max="15364" width="28.5703125" style="1" customWidth="1"/>
    <col min="15365" max="15365" width="12.28515625" style="1" customWidth="1"/>
    <col min="15366" max="15366" width="3.7109375" style="1" customWidth="1"/>
    <col min="15367" max="15367" width="11.7109375" style="1" customWidth="1"/>
    <col min="15368" max="15368" width="9.140625" style="1" customWidth="1"/>
    <col min="15369" max="15369" width="8.85546875" style="1" customWidth="1"/>
    <col min="15370" max="15370" width="8.5703125" style="1" customWidth="1"/>
    <col min="15371" max="15603" width="18.28515625" style="1"/>
    <col min="15604" max="15604" width="5.28515625" style="1" customWidth="1"/>
    <col min="15605" max="15605" width="16.7109375" style="1" customWidth="1"/>
    <col min="15606" max="15606" width="8.42578125" style="1" customWidth="1"/>
    <col min="15607" max="15607" width="12.85546875" style="1" customWidth="1"/>
    <col min="15608" max="15608" width="11.28515625" style="1" customWidth="1"/>
    <col min="15609" max="15609" width="11" style="1" customWidth="1"/>
    <col min="15610" max="15610" width="8.42578125" style="1" customWidth="1"/>
    <col min="15611" max="15611" width="8.85546875" style="1" customWidth="1"/>
    <col min="15612" max="15612" width="7.140625" style="1" customWidth="1"/>
    <col min="15613" max="15613" width="5.7109375" style="1" customWidth="1"/>
    <col min="15614" max="15614" width="4" style="1" customWidth="1"/>
    <col min="15615" max="15615" width="7.7109375" style="1" customWidth="1"/>
    <col min="15616" max="15616" width="8.140625" style="1" customWidth="1"/>
    <col min="15617" max="15617" width="10.42578125" style="1" customWidth="1"/>
    <col min="15618" max="15618" width="12.140625" style="1" customWidth="1"/>
    <col min="15619" max="15619" width="14.42578125" style="1" customWidth="1"/>
    <col min="15620" max="15620" width="28.5703125" style="1" customWidth="1"/>
    <col min="15621" max="15621" width="12.28515625" style="1" customWidth="1"/>
    <col min="15622" max="15622" width="3.7109375" style="1" customWidth="1"/>
    <col min="15623" max="15623" width="11.7109375" style="1" customWidth="1"/>
    <col min="15624" max="15624" width="9.140625" style="1" customWidth="1"/>
    <col min="15625" max="15625" width="8.85546875" style="1" customWidth="1"/>
    <col min="15626" max="15626" width="8.5703125" style="1" customWidth="1"/>
    <col min="15627" max="15859" width="18.28515625" style="1"/>
    <col min="15860" max="15860" width="5.28515625" style="1" customWidth="1"/>
    <col min="15861" max="15861" width="16.7109375" style="1" customWidth="1"/>
    <col min="15862" max="15862" width="8.42578125" style="1" customWidth="1"/>
    <col min="15863" max="15863" width="12.85546875" style="1" customWidth="1"/>
    <col min="15864" max="15864" width="11.28515625" style="1" customWidth="1"/>
    <col min="15865" max="15865" width="11" style="1" customWidth="1"/>
    <col min="15866" max="15866" width="8.42578125" style="1" customWidth="1"/>
    <col min="15867" max="15867" width="8.85546875" style="1" customWidth="1"/>
    <col min="15868" max="15868" width="7.140625" style="1" customWidth="1"/>
    <col min="15869" max="15869" width="5.7109375" style="1" customWidth="1"/>
    <col min="15870" max="15870" width="4" style="1" customWidth="1"/>
    <col min="15871" max="15871" width="7.7109375" style="1" customWidth="1"/>
    <col min="15872" max="15872" width="8.140625" style="1" customWidth="1"/>
    <col min="15873" max="15873" width="10.42578125" style="1" customWidth="1"/>
    <col min="15874" max="15874" width="12.140625" style="1" customWidth="1"/>
    <col min="15875" max="15875" width="14.42578125" style="1" customWidth="1"/>
    <col min="15876" max="15876" width="28.5703125" style="1" customWidth="1"/>
    <col min="15877" max="15877" width="12.28515625" style="1" customWidth="1"/>
    <col min="15878" max="15878" width="3.7109375" style="1" customWidth="1"/>
    <col min="15879" max="15879" width="11.7109375" style="1" customWidth="1"/>
    <col min="15880" max="15880" width="9.140625" style="1" customWidth="1"/>
    <col min="15881" max="15881" width="8.85546875" style="1" customWidth="1"/>
    <col min="15882" max="15882" width="8.5703125" style="1" customWidth="1"/>
    <col min="15883" max="16115" width="18.28515625" style="1"/>
    <col min="16116" max="16116" width="5.28515625" style="1" customWidth="1"/>
    <col min="16117" max="16117" width="16.7109375" style="1" customWidth="1"/>
    <col min="16118" max="16118" width="8.42578125" style="1" customWidth="1"/>
    <col min="16119" max="16119" width="12.85546875" style="1" customWidth="1"/>
    <col min="16120" max="16120" width="11.28515625" style="1" customWidth="1"/>
    <col min="16121" max="16121" width="11" style="1" customWidth="1"/>
    <col min="16122" max="16122" width="8.42578125" style="1" customWidth="1"/>
    <col min="16123" max="16123" width="8.85546875" style="1" customWidth="1"/>
    <col min="16124" max="16124" width="7.140625" style="1" customWidth="1"/>
    <col min="16125" max="16125" width="5.7109375" style="1" customWidth="1"/>
    <col min="16126" max="16126" width="4" style="1" customWidth="1"/>
    <col min="16127" max="16127" width="7.7109375" style="1" customWidth="1"/>
    <col min="16128" max="16128" width="8.140625" style="1" customWidth="1"/>
    <col min="16129" max="16129" width="10.42578125" style="1" customWidth="1"/>
    <col min="16130" max="16130" width="12.140625" style="1" customWidth="1"/>
    <col min="16131" max="16131" width="14.42578125" style="1" customWidth="1"/>
    <col min="16132" max="16132" width="28.5703125" style="1" customWidth="1"/>
    <col min="16133" max="16133" width="12.28515625" style="1" customWidth="1"/>
    <col min="16134" max="16134" width="3.7109375" style="1" customWidth="1"/>
    <col min="16135" max="16135" width="11.7109375" style="1" customWidth="1"/>
    <col min="16136" max="16136" width="9.140625" style="1" customWidth="1"/>
    <col min="16137" max="16137" width="8.85546875" style="1" customWidth="1"/>
    <col min="16138" max="16138" width="8.5703125" style="1" customWidth="1"/>
    <col min="16139" max="16384" width="18.28515625" style="1"/>
  </cols>
  <sheetData>
    <row r="1" spans="1:10" ht="30" customHeight="1" x14ac:dyDescent="0.2">
      <c r="A1" s="530" t="s">
        <v>1210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s="6" customFormat="1" ht="31.9" customHeight="1" thickBot="1" x14ac:dyDescent="0.3">
      <c r="A2" s="3" t="s">
        <v>0</v>
      </c>
      <c r="B2" s="4" t="s">
        <v>1</v>
      </c>
      <c r="C2" s="4" t="s">
        <v>2</v>
      </c>
      <c r="D2" s="4" t="s">
        <v>1211</v>
      </c>
      <c r="E2" s="4" t="s">
        <v>1212</v>
      </c>
      <c r="F2" s="4" t="s">
        <v>3</v>
      </c>
      <c r="G2" s="4" t="s">
        <v>4</v>
      </c>
      <c r="H2" s="4" t="s">
        <v>5</v>
      </c>
      <c r="I2" s="4" t="s">
        <v>6</v>
      </c>
      <c r="J2" s="4" t="s">
        <v>16</v>
      </c>
    </row>
    <row r="3" spans="1:10" ht="13.9" customHeight="1" x14ac:dyDescent="0.2">
      <c r="A3" s="352">
        <v>67</v>
      </c>
      <c r="B3" s="532" t="s">
        <v>23</v>
      </c>
      <c r="C3" s="532"/>
      <c r="D3" s="532"/>
      <c r="E3" s="532"/>
      <c r="F3" s="532"/>
      <c r="G3" s="532"/>
      <c r="H3" s="532"/>
      <c r="I3" s="532"/>
      <c r="J3" s="532"/>
    </row>
    <row r="4" spans="1:10" ht="22.5" x14ac:dyDescent="0.2">
      <c r="A4" s="347">
        <v>1</v>
      </c>
      <c r="B4" s="339" t="s">
        <v>24</v>
      </c>
      <c r="C4" s="339" t="s">
        <v>25</v>
      </c>
      <c r="D4" s="339"/>
      <c r="E4" s="339"/>
      <c r="F4" s="339" t="s">
        <v>26</v>
      </c>
      <c r="G4" s="339" t="s">
        <v>27</v>
      </c>
      <c r="H4" s="339" t="s">
        <v>28</v>
      </c>
      <c r="I4" s="340">
        <v>961</v>
      </c>
      <c r="J4" s="95" t="s">
        <v>35</v>
      </c>
    </row>
    <row r="5" spans="1:10" ht="33.75" x14ac:dyDescent="0.2">
      <c r="A5" s="347">
        <f>+A4+1</f>
        <v>2</v>
      </c>
      <c r="B5" s="339" t="s">
        <v>38</v>
      </c>
      <c r="C5" s="339" t="s">
        <v>25</v>
      </c>
      <c r="D5" s="339"/>
      <c r="E5" s="339"/>
      <c r="F5" s="339" t="s">
        <v>39</v>
      </c>
      <c r="G5" s="339" t="s">
        <v>40</v>
      </c>
      <c r="H5" s="339" t="s">
        <v>41</v>
      </c>
      <c r="I5" s="340">
        <v>726</v>
      </c>
      <c r="J5" s="313" t="s">
        <v>44</v>
      </c>
    </row>
    <row r="6" spans="1:10" ht="22.5" x14ac:dyDescent="0.2">
      <c r="A6" s="347">
        <f t="shared" ref="A6" si="0">+A5+1</f>
        <v>3</v>
      </c>
      <c r="B6" s="339" t="s">
        <v>47</v>
      </c>
      <c r="C6" s="339" t="s">
        <v>25</v>
      </c>
      <c r="D6" s="339"/>
      <c r="E6" s="339"/>
      <c r="F6" s="339" t="s">
        <v>48</v>
      </c>
      <c r="G6" s="339"/>
      <c r="H6" s="339" t="s">
        <v>49</v>
      </c>
      <c r="I6" s="340">
        <v>979</v>
      </c>
      <c r="J6" s="313" t="s">
        <v>1144</v>
      </c>
    </row>
    <row r="7" spans="1:10" ht="22.5" x14ac:dyDescent="0.2">
      <c r="A7" s="347">
        <f>+A6+1</f>
        <v>4</v>
      </c>
      <c r="B7" s="339" t="s">
        <v>146</v>
      </c>
      <c r="C7" s="339" t="s">
        <v>25</v>
      </c>
      <c r="D7" s="339"/>
      <c r="E7" s="339"/>
      <c r="F7" s="339" t="s">
        <v>1215</v>
      </c>
      <c r="G7" s="339"/>
      <c r="H7" s="339" t="s">
        <v>49</v>
      </c>
      <c r="I7" s="340">
        <v>979</v>
      </c>
      <c r="J7" s="313" t="s">
        <v>151</v>
      </c>
    </row>
    <row r="8" spans="1:10" ht="15" x14ac:dyDescent="0.2">
      <c r="A8" s="347">
        <f t="shared" ref="A8:A68" si="1">+A7+1</f>
        <v>5</v>
      </c>
      <c r="B8" s="339" t="s">
        <v>57</v>
      </c>
      <c r="C8" s="339" t="s">
        <v>25</v>
      </c>
      <c r="D8" s="339"/>
      <c r="E8" s="339"/>
      <c r="F8" s="339" t="s">
        <v>58</v>
      </c>
      <c r="G8" s="339" t="s">
        <v>59</v>
      </c>
      <c r="H8" s="339" t="s">
        <v>49</v>
      </c>
      <c r="I8" s="340">
        <v>646</v>
      </c>
      <c r="J8" s="313" t="s">
        <v>64</v>
      </c>
    </row>
    <row r="9" spans="1:10" ht="22.5" x14ac:dyDescent="0.2">
      <c r="A9" s="347">
        <f t="shared" si="1"/>
        <v>6</v>
      </c>
      <c r="B9" s="339" t="s">
        <v>1216</v>
      </c>
      <c r="C9" s="339" t="s">
        <v>137</v>
      </c>
      <c r="D9" s="339"/>
      <c r="E9" s="339"/>
      <c r="F9" s="339" t="s">
        <v>1217</v>
      </c>
      <c r="G9" s="339" t="s">
        <v>34</v>
      </c>
      <c r="H9" s="339" t="s">
        <v>49</v>
      </c>
      <c r="I9" s="340">
        <v>979</v>
      </c>
      <c r="J9" s="313" t="s">
        <v>1219</v>
      </c>
    </row>
    <row r="10" spans="1:10" ht="15" x14ac:dyDescent="0.2">
      <c r="A10" s="347">
        <f t="shared" si="1"/>
        <v>7</v>
      </c>
      <c r="B10" s="339" t="s">
        <v>69</v>
      </c>
      <c r="C10" s="339" t="s">
        <v>25</v>
      </c>
      <c r="D10" s="339"/>
      <c r="E10" s="339"/>
      <c r="F10" s="339" t="s">
        <v>70</v>
      </c>
      <c r="G10" s="339" t="s">
        <v>71</v>
      </c>
      <c r="H10" s="339" t="s">
        <v>49</v>
      </c>
      <c r="I10" s="340">
        <v>979</v>
      </c>
      <c r="J10" s="313" t="s">
        <v>74</v>
      </c>
    </row>
    <row r="11" spans="1:10" ht="22.5" x14ac:dyDescent="0.2">
      <c r="A11" s="347">
        <f t="shared" si="1"/>
        <v>8</v>
      </c>
      <c r="B11" s="339" t="s">
        <v>76</v>
      </c>
      <c r="C11" s="339" t="s">
        <v>25</v>
      </c>
      <c r="D11" s="339"/>
      <c r="E11" s="339"/>
      <c r="F11" s="339" t="s">
        <v>77</v>
      </c>
      <c r="G11" s="339" t="s">
        <v>78</v>
      </c>
      <c r="H11" s="339" t="s">
        <v>49</v>
      </c>
      <c r="I11" s="340">
        <v>9148053</v>
      </c>
      <c r="J11" s="313" t="s">
        <v>81</v>
      </c>
    </row>
    <row r="12" spans="1:10" ht="22.5" x14ac:dyDescent="0.2">
      <c r="A12" s="347">
        <f t="shared" si="1"/>
        <v>9</v>
      </c>
      <c r="B12" s="339" t="s">
        <v>84</v>
      </c>
      <c r="C12" s="339" t="s">
        <v>25</v>
      </c>
      <c r="D12" s="341"/>
      <c r="E12" s="341" t="s">
        <v>1220</v>
      </c>
      <c r="F12" s="339" t="s">
        <v>85</v>
      </c>
      <c r="G12" s="339" t="s">
        <v>34</v>
      </c>
      <c r="H12" s="339" t="s">
        <v>49</v>
      </c>
      <c r="I12" s="340">
        <v>979</v>
      </c>
      <c r="J12" s="313" t="s">
        <v>89</v>
      </c>
    </row>
    <row r="13" spans="1:10" ht="22.5" x14ac:dyDescent="0.2">
      <c r="A13" s="347">
        <f t="shared" si="1"/>
        <v>10</v>
      </c>
      <c r="B13" s="339" t="s">
        <v>91</v>
      </c>
      <c r="C13" s="339" t="s">
        <v>25</v>
      </c>
      <c r="D13" s="339"/>
      <c r="E13" s="339"/>
      <c r="F13" s="339" t="s">
        <v>92</v>
      </c>
      <c r="G13" s="339" t="s">
        <v>34</v>
      </c>
      <c r="H13" s="339" t="s">
        <v>49</v>
      </c>
      <c r="I13" s="340">
        <v>979</v>
      </c>
      <c r="J13" s="313" t="s">
        <v>96</v>
      </c>
    </row>
    <row r="14" spans="1:10" ht="33.75" x14ac:dyDescent="0.2">
      <c r="A14" s="347">
        <f t="shared" si="1"/>
        <v>11</v>
      </c>
      <c r="B14" s="339" t="s">
        <v>98</v>
      </c>
      <c r="C14" s="339" t="s">
        <v>25</v>
      </c>
      <c r="D14" s="339"/>
      <c r="E14" s="339"/>
      <c r="F14" s="339" t="s">
        <v>99</v>
      </c>
      <c r="G14" s="339" t="s">
        <v>100</v>
      </c>
      <c r="H14" s="339" t="s">
        <v>49</v>
      </c>
      <c r="I14" s="340">
        <v>937</v>
      </c>
      <c r="J14" s="313" t="s">
        <v>104</v>
      </c>
    </row>
    <row r="15" spans="1:10" ht="22.5" x14ac:dyDescent="0.2">
      <c r="A15" s="347">
        <f t="shared" si="1"/>
        <v>12</v>
      </c>
      <c r="B15" s="339" t="s">
        <v>111</v>
      </c>
      <c r="C15" s="339" t="s">
        <v>25</v>
      </c>
      <c r="D15" s="339"/>
      <c r="E15" s="339"/>
      <c r="F15" s="339" t="s">
        <v>112</v>
      </c>
      <c r="G15" s="339" t="s">
        <v>113</v>
      </c>
      <c r="H15" s="339" t="s">
        <v>49</v>
      </c>
      <c r="I15" s="340">
        <v>979</v>
      </c>
      <c r="J15" s="313" t="s">
        <v>117</v>
      </c>
    </row>
    <row r="16" spans="1:10" ht="22.5" x14ac:dyDescent="0.2">
      <c r="A16" s="347">
        <f t="shared" si="1"/>
        <v>13</v>
      </c>
      <c r="B16" s="339" t="s">
        <v>121</v>
      </c>
      <c r="C16" s="339" t="s">
        <v>25</v>
      </c>
      <c r="D16" s="339"/>
      <c r="E16" s="339"/>
      <c r="F16" s="339" t="s">
        <v>122</v>
      </c>
      <c r="G16" s="339" t="s">
        <v>123</v>
      </c>
      <c r="H16" s="339" t="s">
        <v>49</v>
      </c>
      <c r="I16" s="340">
        <v>979</v>
      </c>
      <c r="J16" s="313" t="s">
        <v>127</v>
      </c>
    </row>
    <row r="17" spans="1:10" ht="15" x14ac:dyDescent="0.2">
      <c r="A17" s="347">
        <f t="shared" si="1"/>
        <v>14</v>
      </c>
      <c r="B17" s="339" t="s">
        <v>129</v>
      </c>
      <c r="C17" s="339" t="s">
        <v>25</v>
      </c>
      <c r="D17" s="339"/>
      <c r="E17" s="339"/>
      <c r="F17" s="339" t="s">
        <v>130</v>
      </c>
      <c r="G17" s="339" t="s">
        <v>71</v>
      </c>
      <c r="H17" s="339" t="s">
        <v>49</v>
      </c>
      <c r="I17" s="340">
        <v>979</v>
      </c>
      <c r="J17" s="313" t="s">
        <v>134</v>
      </c>
    </row>
    <row r="18" spans="1:10" ht="22.5" x14ac:dyDescent="0.2">
      <c r="A18" s="347">
        <f t="shared" si="1"/>
        <v>15</v>
      </c>
      <c r="B18" s="339" t="s">
        <v>136</v>
      </c>
      <c r="C18" s="339" t="s">
        <v>137</v>
      </c>
      <c r="D18" s="339"/>
      <c r="E18" s="339"/>
      <c r="F18" s="339" t="s">
        <v>138</v>
      </c>
      <c r="G18" s="339" t="s">
        <v>139</v>
      </c>
      <c r="H18" s="339" t="s">
        <v>49</v>
      </c>
      <c r="I18" s="340">
        <v>979</v>
      </c>
      <c r="J18" s="45" t="s">
        <v>142</v>
      </c>
    </row>
    <row r="19" spans="1:10" ht="15" x14ac:dyDescent="0.2">
      <c r="A19" s="347">
        <f t="shared" si="1"/>
        <v>16</v>
      </c>
      <c r="B19" s="339" t="s">
        <v>153</v>
      </c>
      <c r="C19" s="339" t="s">
        <v>25</v>
      </c>
      <c r="D19" s="339"/>
      <c r="E19" s="339"/>
      <c r="F19" s="339" t="s">
        <v>154</v>
      </c>
      <c r="G19" s="339" t="s">
        <v>155</v>
      </c>
      <c r="H19" s="339" t="s">
        <v>107</v>
      </c>
      <c r="I19" s="340">
        <v>911</v>
      </c>
      <c r="J19" s="45" t="s">
        <v>159</v>
      </c>
    </row>
    <row r="20" spans="1:10" ht="15" x14ac:dyDescent="0.2">
      <c r="A20" s="347">
        <f t="shared" si="1"/>
        <v>17</v>
      </c>
      <c r="B20" s="339" t="s">
        <v>162</v>
      </c>
      <c r="C20" s="339" t="s">
        <v>25</v>
      </c>
      <c r="D20" s="339"/>
      <c r="E20" s="339"/>
      <c r="F20" s="339" t="s">
        <v>163</v>
      </c>
      <c r="G20" s="339" t="s">
        <v>164</v>
      </c>
      <c r="H20" s="339" t="s">
        <v>107</v>
      </c>
      <c r="I20" s="340">
        <v>9111244</v>
      </c>
      <c r="J20" s="160" t="s">
        <v>165</v>
      </c>
    </row>
    <row r="21" spans="1:10" ht="33.75" x14ac:dyDescent="0.2">
      <c r="A21" s="347">
        <f t="shared" si="1"/>
        <v>18</v>
      </c>
      <c r="B21" s="339" t="s">
        <v>167</v>
      </c>
      <c r="C21" s="339" t="s">
        <v>25</v>
      </c>
      <c r="D21" s="339"/>
      <c r="E21" s="339"/>
      <c r="F21" s="339" t="s">
        <v>168</v>
      </c>
      <c r="G21" s="339" t="s">
        <v>34</v>
      </c>
      <c r="H21" s="339" t="s">
        <v>107</v>
      </c>
      <c r="I21" s="340">
        <v>907</v>
      </c>
      <c r="J21" s="160" t="s">
        <v>171</v>
      </c>
    </row>
    <row r="22" spans="1:10" ht="22.5" x14ac:dyDescent="0.2">
      <c r="A22" s="347">
        <f t="shared" si="1"/>
        <v>19</v>
      </c>
      <c r="B22" s="339" t="s">
        <v>174</v>
      </c>
      <c r="C22" s="339" t="s">
        <v>25</v>
      </c>
      <c r="D22" s="341" t="s">
        <v>1220</v>
      </c>
      <c r="E22" s="339"/>
      <c r="F22" s="339" t="s">
        <v>175</v>
      </c>
      <c r="G22" s="339" t="s">
        <v>176</v>
      </c>
      <c r="H22" s="339" t="s">
        <v>107</v>
      </c>
      <c r="I22" s="340">
        <v>9021872</v>
      </c>
      <c r="J22" s="160" t="s">
        <v>179</v>
      </c>
    </row>
    <row r="23" spans="1:10" ht="22.5" x14ac:dyDescent="0.2">
      <c r="A23" s="347">
        <f t="shared" si="1"/>
        <v>20</v>
      </c>
      <c r="B23" s="339" t="s">
        <v>182</v>
      </c>
      <c r="C23" s="339" t="s">
        <v>25</v>
      </c>
      <c r="D23" s="339"/>
      <c r="E23" s="339"/>
      <c r="F23" s="339" t="s">
        <v>183</v>
      </c>
      <c r="G23" s="339" t="s">
        <v>0</v>
      </c>
      <c r="H23" s="339" t="s">
        <v>107</v>
      </c>
      <c r="I23" s="340">
        <v>901</v>
      </c>
      <c r="J23" s="160" t="s">
        <v>187</v>
      </c>
    </row>
    <row r="24" spans="1:10" ht="22.5" x14ac:dyDescent="0.2">
      <c r="A24" s="347">
        <f t="shared" si="1"/>
        <v>21</v>
      </c>
      <c r="B24" s="339" t="s">
        <v>189</v>
      </c>
      <c r="C24" s="339" t="s">
        <v>25</v>
      </c>
      <c r="D24" s="339"/>
      <c r="E24" s="339"/>
      <c r="F24" s="339" t="s">
        <v>190</v>
      </c>
      <c r="G24" s="339" t="s">
        <v>34</v>
      </c>
      <c r="H24" s="339" t="s">
        <v>107</v>
      </c>
      <c r="I24" s="340">
        <v>907</v>
      </c>
      <c r="J24" s="160" t="s">
        <v>193</v>
      </c>
    </row>
    <row r="25" spans="1:10" ht="22.5" x14ac:dyDescent="0.2">
      <c r="A25" s="347">
        <f t="shared" si="1"/>
        <v>22</v>
      </c>
      <c r="B25" s="339" t="s">
        <v>196</v>
      </c>
      <c r="C25" s="339" t="s">
        <v>197</v>
      </c>
      <c r="D25" s="339"/>
      <c r="E25" s="339"/>
      <c r="F25" s="339" t="s">
        <v>198</v>
      </c>
      <c r="G25" s="339" t="s">
        <v>34</v>
      </c>
      <c r="H25" s="339" t="s">
        <v>107</v>
      </c>
      <c r="I25" s="340">
        <v>911</v>
      </c>
      <c r="J25" s="343"/>
    </row>
    <row r="26" spans="1:10" ht="22.5" x14ac:dyDescent="0.2">
      <c r="A26" s="347">
        <f t="shared" si="1"/>
        <v>23</v>
      </c>
      <c r="B26" s="339" t="s">
        <v>207</v>
      </c>
      <c r="C26" s="339" t="s">
        <v>197</v>
      </c>
      <c r="D26" s="339"/>
      <c r="E26" s="339"/>
      <c r="F26" s="339" t="s">
        <v>208</v>
      </c>
      <c r="G26" s="339" t="s">
        <v>34</v>
      </c>
      <c r="H26" s="339" t="s">
        <v>107</v>
      </c>
      <c r="I26" s="340">
        <v>901</v>
      </c>
      <c r="J26" s="160" t="s">
        <v>211</v>
      </c>
    </row>
    <row r="27" spans="1:10" ht="22.5" x14ac:dyDescent="0.2">
      <c r="A27" s="347">
        <f t="shared" si="1"/>
        <v>24</v>
      </c>
      <c r="B27" s="339" t="s">
        <v>214</v>
      </c>
      <c r="C27" s="339" t="s">
        <v>25</v>
      </c>
      <c r="D27" s="339"/>
      <c r="E27" s="339"/>
      <c r="F27" s="339" t="s">
        <v>215</v>
      </c>
      <c r="G27" s="339" t="s">
        <v>216</v>
      </c>
      <c r="H27" s="339" t="s">
        <v>107</v>
      </c>
      <c r="I27" s="340">
        <v>907</v>
      </c>
      <c r="J27" s="160" t="s">
        <v>217</v>
      </c>
    </row>
    <row r="28" spans="1:10" ht="22.5" x14ac:dyDescent="0.2">
      <c r="A28" s="347">
        <f t="shared" si="1"/>
        <v>25</v>
      </c>
      <c r="B28" s="339" t="s">
        <v>1145</v>
      </c>
      <c r="C28" s="339" t="s">
        <v>25</v>
      </c>
      <c r="D28" s="339"/>
      <c r="E28" s="339"/>
      <c r="F28" s="339" t="s">
        <v>220</v>
      </c>
      <c r="G28" s="339" t="s">
        <v>164</v>
      </c>
      <c r="H28" s="339" t="s">
        <v>107</v>
      </c>
      <c r="I28" s="340">
        <v>907</v>
      </c>
      <c r="J28" s="160" t="s">
        <v>223</v>
      </c>
    </row>
    <row r="29" spans="1:10" ht="22.5" x14ac:dyDescent="0.2">
      <c r="A29" s="347">
        <f t="shared" si="1"/>
        <v>26</v>
      </c>
      <c r="B29" s="339" t="s">
        <v>224</v>
      </c>
      <c r="C29" s="339" t="s">
        <v>225</v>
      </c>
      <c r="D29" s="341" t="s">
        <v>1220</v>
      </c>
      <c r="E29" s="339"/>
      <c r="F29" s="339" t="s">
        <v>226</v>
      </c>
      <c r="G29" s="339" t="s">
        <v>34</v>
      </c>
      <c r="H29" s="339" t="s">
        <v>107</v>
      </c>
      <c r="I29" s="340">
        <v>9071055</v>
      </c>
      <c r="J29" s="160" t="s">
        <v>229</v>
      </c>
    </row>
    <row r="30" spans="1:10" ht="33.75" x14ac:dyDescent="0.2">
      <c r="A30" s="347">
        <f t="shared" si="1"/>
        <v>27</v>
      </c>
      <c r="B30" s="339" t="s">
        <v>231</v>
      </c>
      <c r="C30" s="339" t="s">
        <v>25</v>
      </c>
      <c r="D30" s="339"/>
      <c r="E30" s="339"/>
      <c r="F30" s="339" t="s">
        <v>232</v>
      </c>
      <c r="G30" s="339" t="s">
        <v>164</v>
      </c>
      <c r="H30" s="339" t="s">
        <v>107</v>
      </c>
      <c r="I30" s="340">
        <v>907</v>
      </c>
      <c r="J30" s="160" t="s">
        <v>235</v>
      </c>
    </row>
    <row r="31" spans="1:10" ht="22.5" x14ac:dyDescent="0.2">
      <c r="A31" s="347">
        <f t="shared" si="1"/>
        <v>28</v>
      </c>
      <c r="B31" s="339" t="s">
        <v>237</v>
      </c>
      <c r="C31" s="339" t="s">
        <v>25</v>
      </c>
      <c r="D31" s="339"/>
      <c r="E31" s="339"/>
      <c r="F31" s="339" t="s">
        <v>238</v>
      </c>
      <c r="G31" s="339" t="s">
        <v>34</v>
      </c>
      <c r="H31" s="339" t="s">
        <v>107</v>
      </c>
      <c r="I31" s="340">
        <v>907</v>
      </c>
      <c r="J31" s="45" t="s">
        <v>241</v>
      </c>
    </row>
    <row r="32" spans="1:10" ht="22.5" x14ac:dyDescent="0.2">
      <c r="A32" s="347">
        <f t="shared" si="1"/>
        <v>29</v>
      </c>
      <c r="B32" s="339" t="s">
        <v>243</v>
      </c>
      <c r="C32" s="339" t="s">
        <v>25</v>
      </c>
      <c r="D32" s="339"/>
      <c r="E32" s="339"/>
      <c r="F32" s="339" t="s">
        <v>244</v>
      </c>
      <c r="G32" s="339" t="s">
        <v>34</v>
      </c>
      <c r="H32" s="339" t="s">
        <v>107</v>
      </c>
      <c r="I32" s="340">
        <v>914</v>
      </c>
      <c r="J32" s="45" t="s">
        <v>247</v>
      </c>
    </row>
    <row r="33" spans="1:10" ht="22.5" x14ac:dyDescent="0.2">
      <c r="A33" s="347">
        <f t="shared" si="1"/>
        <v>30</v>
      </c>
      <c r="B33" s="339" t="s">
        <v>250</v>
      </c>
      <c r="C33" s="339" t="s">
        <v>137</v>
      </c>
      <c r="D33" s="339"/>
      <c r="E33" s="339"/>
      <c r="F33" s="339" t="s">
        <v>251</v>
      </c>
      <c r="G33" s="339" t="s">
        <v>34</v>
      </c>
      <c r="H33" s="339" t="s">
        <v>107</v>
      </c>
      <c r="I33" s="340">
        <v>911</v>
      </c>
      <c r="J33" s="45" t="s">
        <v>254</v>
      </c>
    </row>
    <row r="34" spans="1:10" ht="22.5" x14ac:dyDescent="0.2">
      <c r="A34" s="347">
        <f t="shared" si="1"/>
        <v>31</v>
      </c>
      <c r="B34" s="339" t="s">
        <v>256</v>
      </c>
      <c r="C34" s="339" t="s">
        <v>25</v>
      </c>
      <c r="D34" s="339"/>
      <c r="E34" s="339"/>
      <c r="F34" s="339" t="s">
        <v>257</v>
      </c>
      <c r="G34" s="339" t="s">
        <v>258</v>
      </c>
      <c r="H34" s="339" t="s">
        <v>107</v>
      </c>
      <c r="I34" s="340">
        <v>925</v>
      </c>
      <c r="J34" s="45" t="s">
        <v>1221</v>
      </c>
    </row>
    <row r="35" spans="1:10" ht="22.5" x14ac:dyDescent="0.2">
      <c r="A35" s="347">
        <f t="shared" si="1"/>
        <v>32</v>
      </c>
      <c r="B35" s="339" t="s">
        <v>264</v>
      </c>
      <c r="C35" s="339" t="s">
        <v>25</v>
      </c>
      <c r="D35" s="339"/>
      <c r="E35" s="339"/>
      <c r="F35" s="339" t="s">
        <v>265</v>
      </c>
      <c r="G35" s="339" t="s">
        <v>164</v>
      </c>
      <c r="H35" s="339" t="s">
        <v>107</v>
      </c>
      <c r="I35" s="340">
        <v>907</v>
      </c>
      <c r="J35" s="45" t="s">
        <v>267</v>
      </c>
    </row>
    <row r="36" spans="1:10" ht="22.5" x14ac:dyDescent="0.2">
      <c r="A36" s="347">
        <f t="shared" si="1"/>
        <v>33</v>
      </c>
      <c r="B36" s="339" t="s">
        <v>269</v>
      </c>
      <c r="C36" s="339" t="s">
        <v>137</v>
      </c>
      <c r="D36" s="339"/>
      <c r="E36" s="339"/>
      <c r="F36" s="339" t="s">
        <v>270</v>
      </c>
      <c r="G36" s="339" t="s">
        <v>164</v>
      </c>
      <c r="H36" s="339" t="s">
        <v>107</v>
      </c>
      <c r="I36" s="340">
        <v>907</v>
      </c>
      <c r="J36" s="45" t="s">
        <v>273</v>
      </c>
    </row>
    <row r="37" spans="1:10" ht="22.5" x14ac:dyDescent="0.2">
      <c r="A37" s="347">
        <f t="shared" si="1"/>
        <v>34</v>
      </c>
      <c r="B37" s="339" t="s">
        <v>276</v>
      </c>
      <c r="C37" s="339" t="s">
        <v>25</v>
      </c>
      <c r="D37" s="339"/>
      <c r="E37" s="339"/>
      <c r="F37" s="339" t="s">
        <v>277</v>
      </c>
      <c r="G37" s="339" t="s">
        <v>34</v>
      </c>
      <c r="H37" s="339" t="s">
        <v>107</v>
      </c>
      <c r="I37" s="340">
        <v>907</v>
      </c>
      <c r="J37" s="45" t="s">
        <v>279</v>
      </c>
    </row>
    <row r="38" spans="1:10" ht="15" x14ac:dyDescent="0.2">
      <c r="A38" s="347">
        <f t="shared" si="1"/>
        <v>35</v>
      </c>
      <c r="B38" s="339" t="s">
        <v>281</v>
      </c>
      <c r="C38" s="339" t="s">
        <v>137</v>
      </c>
      <c r="D38" s="339"/>
      <c r="E38" s="339"/>
      <c r="F38" s="339" t="s">
        <v>282</v>
      </c>
      <c r="G38" s="339" t="s">
        <v>155</v>
      </c>
      <c r="H38" s="339" t="s">
        <v>107</v>
      </c>
      <c r="I38" s="340">
        <v>911</v>
      </c>
      <c r="J38" s="45" t="s">
        <v>285</v>
      </c>
    </row>
    <row r="39" spans="1:10" ht="22.5" x14ac:dyDescent="0.2">
      <c r="A39" s="347">
        <f t="shared" si="1"/>
        <v>36</v>
      </c>
      <c r="B39" s="339" t="s">
        <v>288</v>
      </c>
      <c r="C39" s="339" t="s">
        <v>25</v>
      </c>
      <c r="D39" s="339"/>
      <c r="E39" s="339"/>
      <c r="F39" s="339" t="s">
        <v>289</v>
      </c>
      <c r="G39" s="339" t="s">
        <v>290</v>
      </c>
      <c r="H39" s="339" t="s">
        <v>107</v>
      </c>
      <c r="I39" s="340">
        <v>901</v>
      </c>
      <c r="J39" s="45" t="s">
        <v>1222</v>
      </c>
    </row>
    <row r="40" spans="1:10" ht="15" x14ac:dyDescent="0.2">
      <c r="A40" s="347">
        <f t="shared" si="1"/>
        <v>37</v>
      </c>
      <c r="B40" s="339" t="s">
        <v>296</v>
      </c>
      <c r="C40" s="339" t="s">
        <v>25</v>
      </c>
      <c r="D40" s="339"/>
      <c r="E40" s="339"/>
      <c r="F40" s="339" t="s">
        <v>297</v>
      </c>
      <c r="G40" s="339" t="s">
        <v>298</v>
      </c>
      <c r="H40" s="339" t="s">
        <v>107</v>
      </c>
      <c r="I40" s="340">
        <v>901</v>
      </c>
      <c r="J40" s="45" t="s">
        <v>301</v>
      </c>
    </row>
    <row r="41" spans="1:10" ht="15" x14ac:dyDescent="0.2">
      <c r="A41" s="347">
        <f t="shared" si="1"/>
        <v>38</v>
      </c>
      <c r="B41" s="339" t="s">
        <v>304</v>
      </c>
      <c r="C41" s="339" t="s">
        <v>25</v>
      </c>
      <c r="D41" s="339"/>
      <c r="E41" s="339"/>
      <c r="F41" s="339" t="s">
        <v>305</v>
      </c>
      <c r="G41" s="339" t="s">
        <v>34</v>
      </c>
      <c r="H41" s="339" t="s">
        <v>107</v>
      </c>
      <c r="I41" s="340">
        <v>907</v>
      </c>
      <c r="J41" s="45" t="s">
        <v>308</v>
      </c>
    </row>
    <row r="42" spans="1:10" ht="22.5" x14ac:dyDescent="0.2">
      <c r="A42" s="347">
        <f t="shared" si="1"/>
        <v>39</v>
      </c>
      <c r="B42" s="339" t="s">
        <v>311</v>
      </c>
      <c r="C42" s="339" t="s">
        <v>25</v>
      </c>
      <c r="D42" s="339"/>
      <c r="E42" s="339"/>
      <c r="F42" s="339" t="s">
        <v>312</v>
      </c>
      <c r="G42" s="339" t="s">
        <v>216</v>
      </c>
      <c r="H42" s="339" t="s">
        <v>107</v>
      </c>
      <c r="I42" s="340">
        <v>907</v>
      </c>
      <c r="J42" s="45" t="s">
        <v>315</v>
      </c>
    </row>
    <row r="43" spans="1:10" ht="22.5" x14ac:dyDescent="0.2">
      <c r="A43" s="347">
        <f t="shared" si="1"/>
        <v>40</v>
      </c>
      <c r="B43" s="339" t="s">
        <v>1223</v>
      </c>
      <c r="C43" s="339" t="s">
        <v>25</v>
      </c>
      <c r="D43" s="339"/>
      <c r="E43" s="339"/>
      <c r="F43" s="339" t="s">
        <v>1224</v>
      </c>
      <c r="G43" s="339" t="s">
        <v>34</v>
      </c>
      <c r="H43" s="339" t="s">
        <v>107</v>
      </c>
      <c r="I43" s="340">
        <v>9073222</v>
      </c>
      <c r="J43" s="339"/>
    </row>
    <row r="44" spans="1:10" ht="22.5" x14ac:dyDescent="0.2">
      <c r="A44" s="347">
        <f t="shared" si="1"/>
        <v>41</v>
      </c>
      <c r="B44" s="339" t="s">
        <v>318</v>
      </c>
      <c r="C44" s="339" t="s">
        <v>319</v>
      </c>
      <c r="D44" s="339"/>
      <c r="E44" s="339"/>
      <c r="F44" s="339" t="s">
        <v>320</v>
      </c>
      <c r="G44" s="339" t="s">
        <v>34</v>
      </c>
      <c r="H44" s="339" t="s">
        <v>107</v>
      </c>
      <c r="I44" s="340">
        <v>901</v>
      </c>
      <c r="J44" s="45" t="s">
        <v>325</v>
      </c>
    </row>
    <row r="45" spans="1:10" ht="22.5" x14ac:dyDescent="0.2">
      <c r="A45" s="347">
        <f t="shared" si="1"/>
        <v>42</v>
      </c>
      <c r="B45" s="339" t="s">
        <v>328</v>
      </c>
      <c r="C45" s="339" t="s">
        <v>25</v>
      </c>
      <c r="D45" s="339"/>
      <c r="E45" s="339"/>
      <c r="F45" s="339" t="s">
        <v>329</v>
      </c>
      <c r="G45" s="339" t="s">
        <v>330</v>
      </c>
      <c r="H45" s="339" t="s">
        <v>107</v>
      </c>
      <c r="I45" s="340">
        <v>907</v>
      </c>
      <c r="J45" s="45" t="s">
        <v>35</v>
      </c>
    </row>
    <row r="46" spans="1:10" ht="22.5" x14ac:dyDescent="0.2">
      <c r="A46" s="347">
        <f t="shared" si="1"/>
        <v>43</v>
      </c>
      <c r="B46" s="339" t="s">
        <v>334</v>
      </c>
      <c r="C46" s="339" t="s">
        <v>25</v>
      </c>
      <c r="D46" s="339"/>
      <c r="E46" s="339"/>
      <c r="F46" s="339" t="s">
        <v>335</v>
      </c>
      <c r="G46" s="339" t="s">
        <v>216</v>
      </c>
      <c r="H46" s="339" t="s">
        <v>107</v>
      </c>
      <c r="I46" s="340">
        <v>907</v>
      </c>
      <c r="J46" s="45" t="s">
        <v>35</v>
      </c>
    </row>
    <row r="47" spans="1:10" ht="22.5" x14ac:dyDescent="0.2">
      <c r="A47" s="347">
        <f t="shared" si="1"/>
        <v>44</v>
      </c>
      <c r="B47" s="339" t="s">
        <v>339</v>
      </c>
      <c r="C47" s="339" t="s">
        <v>25</v>
      </c>
      <c r="D47" s="339"/>
      <c r="E47" s="339"/>
      <c r="F47" s="339" t="s">
        <v>340</v>
      </c>
      <c r="G47" s="339" t="s">
        <v>341</v>
      </c>
      <c r="H47" s="339" t="s">
        <v>107</v>
      </c>
      <c r="I47" s="340">
        <v>907</v>
      </c>
      <c r="J47" s="45" t="s">
        <v>343</v>
      </c>
    </row>
    <row r="48" spans="1:10" ht="15" x14ac:dyDescent="0.2">
      <c r="A48" s="347">
        <f t="shared" si="1"/>
        <v>45</v>
      </c>
      <c r="B48" s="339" t="s">
        <v>345</v>
      </c>
      <c r="C48" s="339" t="s">
        <v>137</v>
      </c>
      <c r="D48" s="339"/>
      <c r="E48" s="339"/>
      <c r="F48" s="339" t="s">
        <v>346</v>
      </c>
      <c r="G48" s="339" t="s">
        <v>34</v>
      </c>
      <c r="H48" s="339" t="s">
        <v>107</v>
      </c>
      <c r="I48" s="340">
        <v>901</v>
      </c>
      <c r="J48" s="160" t="s">
        <v>349</v>
      </c>
    </row>
    <row r="49" spans="1:10" ht="22.5" x14ac:dyDescent="0.2">
      <c r="A49" s="347">
        <f t="shared" si="1"/>
        <v>46</v>
      </c>
      <c r="B49" s="339" t="s">
        <v>1225</v>
      </c>
      <c r="C49" s="339" t="s">
        <v>137</v>
      </c>
      <c r="D49" s="339"/>
      <c r="E49" s="339"/>
      <c r="F49" s="339" t="s">
        <v>1226</v>
      </c>
      <c r="G49" s="339" t="s">
        <v>164</v>
      </c>
      <c r="H49" s="339" t="s">
        <v>107</v>
      </c>
      <c r="I49" s="340">
        <v>9071710</v>
      </c>
      <c r="J49" s="160" t="s">
        <v>1227</v>
      </c>
    </row>
    <row r="50" spans="1:10" ht="22.5" x14ac:dyDescent="0.2">
      <c r="A50" s="347">
        <f t="shared" si="1"/>
        <v>47</v>
      </c>
      <c r="B50" s="339" t="s">
        <v>351</v>
      </c>
      <c r="C50" s="339" t="s">
        <v>25</v>
      </c>
      <c r="D50" s="339"/>
      <c r="E50" s="339"/>
      <c r="F50" s="339" t="s">
        <v>352</v>
      </c>
      <c r="G50" s="339" t="s">
        <v>164</v>
      </c>
      <c r="H50" s="339" t="s">
        <v>107</v>
      </c>
      <c r="I50" s="340">
        <v>907</v>
      </c>
      <c r="J50" s="160" t="s">
        <v>354</v>
      </c>
    </row>
    <row r="51" spans="1:10" ht="22.5" x14ac:dyDescent="0.2">
      <c r="A51" s="347">
        <f t="shared" si="1"/>
        <v>48</v>
      </c>
      <c r="B51" s="339" t="s">
        <v>356</v>
      </c>
      <c r="C51" s="339" t="s">
        <v>25</v>
      </c>
      <c r="D51" s="339"/>
      <c r="E51" s="339"/>
      <c r="F51" s="339" t="s">
        <v>357</v>
      </c>
      <c r="G51" s="339" t="s">
        <v>164</v>
      </c>
      <c r="H51" s="339" t="s">
        <v>107</v>
      </c>
      <c r="I51" s="340">
        <v>907</v>
      </c>
      <c r="J51" s="160" t="s">
        <v>358</v>
      </c>
    </row>
    <row r="52" spans="1:10" ht="22.5" x14ac:dyDescent="0.2">
      <c r="A52" s="347">
        <f t="shared" si="1"/>
        <v>49</v>
      </c>
      <c r="B52" s="339" t="s">
        <v>359</v>
      </c>
      <c r="C52" s="339" t="s">
        <v>25</v>
      </c>
      <c r="D52" s="341" t="s">
        <v>1220</v>
      </c>
      <c r="E52" s="339"/>
      <c r="F52" s="339" t="s">
        <v>360</v>
      </c>
      <c r="G52" s="339" t="s">
        <v>164</v>
      </c>
      <c r="H52" s="339" t="s">
        <v>107</v>
      </c>
      <c r="I52" s="340">
        <v>9071325</v>
      </c>
      <c r="J52" s="160" t="s">
        <v>362</v>
      </c>
    </row>
    <row r="53" spans="1:10" ht="22.5" x14ac:dyDescent="0.2">
      <c r="A53" s="347">
        <f t="shared" si="1"/>
        <v>50</v>
      </c>
      <c r="B53" s="339" t="s">
        <v>1228</v>
      </c>
      <c r="C53" s="339" t="s">
        <v>25</v>
      </c>
      <c r="D53" s="339"/>
      <c r="E53" s="339"/>
      <c r="F53" s="339" t="s">
        <v>1229</v>
      </c>
      <c r="G53" s="339" t="s">
        <v>298</v>
      </c>
      <c r="H53" s="339" t="s">
        <v>107</v>
      </c>
      <c r="I53" s="340">
        <v>901</v>
      </c>
      <c r="J53" s="160" t="s">
        <v>1230</v>
      </c>
    </row>
    <row r="54" spans="1:10" ht="22.5" x14ac:dyDescent="0.2">
      <c r="A54" s="347">
        <f t="shared" si="1"/>
        <v>51</v>
      </c>
      <c r="B54" s="339" t="s">
        <v>364</v>
      </c>
      <c r="C54" s="339" t="s">
        <v>137</v>
      </c>
      <c r="D54" s="339"/>
      <c r="E54" s="339"/>
      <c r="F54" s="339" t="s">
        <v>365</v>
      </c>
      <c r="G54" s="339" t="s">
        <v>34</v>
      </c>
      <c r="H54" s="339" t="s">
        <v>107</v>
      </c>
      <c r="I54" s="340">
        <v>907</v>
      </c>
      <c r="J54" s="160" t="s">
        <v>367</v>
      </c>
    </row>
    <row r="55" spans="1:10" ht="22.5" x14ac:dyDescent="0.2">
      <c r="A55" s="347">
        <f t="shared" si="1"/>
        <v>52</v>
      </c>
      <c r="B55" s="339" t="s">
        <v>369</v>
      </c>
      <c r="C55" s="339" t="s">
        <v>25</v>
      </c>
      <c r="D55" s="339"/>
      <c r="E55" s="339"/>
      <c r="F55" s="339" t="s">
        <v>370</v>
      </c>
      <c r="G55" s="339"/>
      <c r="H55" s="339" t="s">
        <v>107</v>
      </c>
      <c r="I55" s="340">
        <v>901</v>
      </c>
      <c r="J55" s="160" t="s">
        <v>373</v>
      </c>
    </row>
    <row r="56" spans="1:10" ht="22.5" x14ac:dyDescent="0.2">
      <c r="A56" s="347">
        <f t="shared" si="1"/>
        <v>53</v>
      </c>
      <c r="B56" s="339" t="s">
        <v>374</v>
      </c>
      <c r="C56" s="339" t="s">
        <v>25</v>
      </c>
      <c r="D56" s="339"/>
      <c r="E56" s="339"/>
      <c r="F56" s="339" t="s">
        <v>375</v>
      </c>
      <c r="G56" s="339" t="s">
        <v>34</v>
      </c>
      <c r="H56" s="339" t="s">
        <v>107</v>
      </c>
      <c r="I56" s="340">
        <v>9012620</v>
      </c>
      <c r="J56" s="160" t="s">
        <v>378</v>
      </c>
    </row>
    <row r="57" spans="1:10" ht="22.5" x14ac:dyDescent="0.2">
      <c r="A57" s="347">
        <f t="shared" si="1"/>
        <v>54</v>
      </c>
      <c r="B57" s="339" t="s">
        <v>380</v>
      </c>
      <c r="C57" s="339" t="s">
        <v>25</v>
      </c>
      <c r="D57" s="341" t="s">
        <v>1220</v>
      </c>
      <c r="E57" s="339"/>
      <c r="F57" s="339" t="s">
        <v>381</v>
      </c>
      <c r="G57" s="339" t="s">
        <v>34</v>
      </c>
      <c r="H57" s="339" t="s">
        <v>107</v>
      </c>
      <c r="I57" s="340">
        <v>907</v>
      </c>
      <c r="J57" s="160" t="s">
        <v>241</v>
      </c>
    </row>
    <row r="58" spans="1:10" ht="22.5" x14ac:dyDescent="0.2">
      <c r="A58" s="347">
        <f t="shared" si="1"/>
        <v>55</v>
      </c>
      <c r="B58" s="339" t="s">
        <v>1231</v>
      </c>
      <c r="C58" s="339" t="s">
        <v>25</v>
      </c>
      <c r="D58" s="339"/>
      <c r="E58" s="339"/>
      <c r="F58" s="339" t="s">
        <v>386</v>
      </c>
      <c r="G58" s="339" t="s">
        <v>34</v>
      </c>
      <c r="H58" s="339" t="s">
        <v>107</v>
      </c>
      <c r="I58" s="340">
        <v>907</v>
      </c>
      <c r="J58" s="45" t="s">
        <v>387</v>
      </c>
    </row>
    <row r="59" spans="1:10" ht="22.5" x14ac:dyDescent="0.2">
      <c r="A59" s="347">
        <f t="shared" si="1"/>
        <v>56</v>
      </c>
      <c r="B59" s="339" t="s">
        <v>388</v>
      </c>
      <c r="C59" s="339" t="s">
        <v>25</v>
      </c>
      <c r="D59" s="339"/>
      <c r="E59" s="339"/>
      <c r="F59" s="339" t="s">
        <v>389</v>
      </c>
      <c r="G59" s="339" t="s">
        <v>164</v>
      </c>
      <c r="H59" s="339" t="s">
        <v>107</v>
      </c>
      <c r="I59" s="340">
        <v>902</v>
      </c>
      <c r="J59" s="160" t="s">
        <v>391</v>
      </c>
    </row>
    <row r="60" spans="1:10" ht="22.5" x14ac:dyDescent="0.2">
      <c r="A60" s="347">
        <f t="shared" si="1"/>
        <v>57</v>
      </c>
      <c r="B60" s="339" t="s">
        <v>394</v>
      </c>
      <c r="C60" s="339" t="s">
        <v>25</v>
      </c>
      <c r="D60" s="339"/>
      <c r="E60" s="339"/>
      <c r="F60" s="339" t="s">
        <v>395</v>
      </c>
      <c r="G60" s="339"/>
      <c r="H60" s="339" t="s">
        <v>107</v>
      </c>
      <c r="I60" s="340">
        <v>908</v>
      </c>
      <c r="J60" s="160" t="s">
        <v>399</v>
      </c>
    </row>
    <row r="61" spans="1:10" ht="22.5" x14ac:dyDescent="0.2">
      <c r="A61" s="347">
        <f t="shared" si="1"/>
        <v>58</v>
      </c>
      <c r="B61" s="339" t="s">
        <v>401</v>
      </c>
      <c r="C61" s="339" t="s">
        <v>25</v>
      </c>
      <c r="D61" s="339"/>
      <c r="E61" s="339"/>
      <c r="F61" s="339" t="s">
        <v>402</v>
      </c>
      <c r="G61" s="339" t="s">
        <v>164</v>
      </c>
      <c r="H61" s="339" t="s">
        <v>107</v>
      </c>
      <c r="I61" s="340">
        <v>907</v>
      </c>
      <c r="J61" s="160" t="s">
        <v>406</v>
      </c>
    </row>
    <row r="62" spans="1:10" ht="22.5" x14ac:dyDescent="0.2">
      <c r="A62" s="347">
        <f t="shared" si="1"/>
        <v>59</v>
      </c>
      <c r="B62" s="339" t="s">
        <v>410</v>
      </c>
      <c r="C62" s="339" t="s">
        <v>137</v>
      </c>
      <c r="D62" s="339"/>
      <c r="E62" s="339"/>
      <c r="F62" s="339" t="s">
        <v>411</v>
      </c>
      <c r="G62" s="339"/>
      <c r="H62" s="339" t="s">
        <v>107</v>
      </c>
      <c r="I62" s="340">
        <v>901</v>
      </c>
      <c r="J62" s="160" t="s">
        <v>415</v>
      </c>
    </row>
    <row r="63" spans="1:10" ht="22.5" x14ac:dyDescent="0.2">
      <c r="A63" s="347">
        <f t="shared" si="1"/>
        <v>60</v>
      </c>
      <c r="B63" s="339" t="s">
        <v>417</v>
      </c>
      <c r="C63" s="339" t="s">
        <v>418</v>
      </c>
      <c r="D63" s="339"/>
      <c r="E63" s="339"/>
      <c r="F63" s="339" t="s">
        <v>419</v>
      </c>
      <c r="G63" s="339" t="s">
        <v>34</v>
      </c>
      <c r="H63" s="339" t="s">
        <v>107</v>
      </c>
      <c r="I63" s="340">
        <v>911</v>
      </c>
      <c r="J63" s="160" t="s">
        <v>423</v>
      </c>
    </row>
    <row r="64" spans="1:10" ht="22.5" x14ac:dyDescent="0.2">
      <c r="A64" s="347">
        <f t="shared" si="1"/>
        <v>61</v>
      </c>
      <c r="B64" s="339" t="s">
        <v>425</v>
      </c>
      <c r="C64" s="339" t="s">
        <v>418</v>
      </c>
      <c r="D64" s="339"/>
      <c r="E64" s="339"/>
      <c r="F64" s="339" t="s">
        <v>426</v>
      </c>
      <c r="G64" s="339" t="s">
        <v>34</v>
      </c>
      <c r="H64" s="339" t="s">
        <v>107</v>
      </c>
      <c r="I64" s="340">
        <v>911</v>
      </c>
      <c r="J64" s="160" t="s">
        <v>429</v>
      </c>
    </row>
    <row r="65" spans="1:10" ht="22.5" x14ac:dyDescent="0.2">
      <c r="A65" s="347">
        <f t="shared" si="1"/>
        <v>62</v>
      </c>
      <c r="B65" s="339" t="s">
        <v>431</v>
      </c>
      <c r="C65" s="339" t="s">
        <v>25</v>
      </c>
      <c r="D65" s="339"/>
      <c r="E65" s="339"/>
      <c r="F65" s="339" t="s">
        <v>432</v>
      </c>
      <c r="G65" s="339" t="s">
        <v>216</v>
      </c>
      <c r="H65" s="339" t="s">
        <v>107</v>
      </c>
      <c r="I65" s="340">
        <v>907</v>
      </c>
      <c r="J65" s="160" t="s">
        <v>1232</v>
      </c>
    </row>
    <row r="66" spans="1:10" ht="22.5" x14ac:dyDescent="0.2">
      <c r="A66" s="347">
        <f t="shared" si="1"/>
        <v>63</v>
      </c>
      <c r="B66" s="339" t="s">
        <v>434</v>
      </c>
      <c r="C66" s="339" t="s">
        <v>137</v>
      </c>
      <c r="D66" s="339"/>
      <c r="E66" s="339"/>
      <c r="F66" s="339" t="s">
        <v>435</v>
      </c>
      <c r="G66" s="339" t="s">
        <v>164</v>
      </c>
      <c r="H66" s="339" t="s">
        <v>107</v>
      </c>
      <c r="I66" s="340">
        <v>908</v>
      </c>
      <c r="J66" s="160" t="s">
        <v>439</v>
      </c>
    </row>
    <row r="67" spans="1:10" ht="22.5" x14ac:dyDescent="0.2">
      <c r="A67" s="347">
        <f t="shared" si="1"/>
        <v>64</v>
      </c>
      <c r="B67" s="339" t="s">
        <v>468</v>
      </c>
      <c r="C67" s="339" t="s">
        <v>137</v>
      </c>
      <c r="D67" s="339"/>
      <c r="E67" s="339"/>
      <c r="F67" s="339" t="s">
        <v>469</v>
      </c>
      <c r="G67" s="339" t="s">
        <v>155</v>
      </c>
      <c r="H67" s="339" t="s">
        <v>107</v>
      </c>
      <c r="I67" s="341">
        <v>911</v>
      </c>
      <c r="J67" s="160" t="s">
        <v>472</v>
      </c>
    </row>
    <row r="68" spans="1:10" ht="33.75" x14ac:dyDescent="0.2">
      <c r="A68" s="347">
        <f t="shared" si="1"/>
        <v>65</v>
      </c>
      <c r="B68" s="339" t="s">
        <v>451</v>
      </c>
      <c r="C68" s="339" t="s">
        <v>25</v>
      </c>
      <c r="D68" s="339"/>
      <c r="E68" s="339"/>
      <c r="F68" s="339" t="s">
        <v>452</v>
      </c>
      <c r="G68" s="339" t="s">
        <v>453</v>
      </c>
      <c r="H68" s="339" t="s">
        <v>107</v>
      </c>
      <c r="I68" s="340">
        <v>907</v>
      </c>
      <c r="J68" s="160" t="s">
        <v>457</v>
      </c>
    </row>
    <row r="69" spans="1:10" ht="12" thickBot="1" x14ac:dyDescent="0.25"/>
    <row r="70" spans="1:10" s="6" customFormat="1" ht="13.15" customHeight="1" x14ac:dyDescent="0.25">
      <c r="A70" s="353">
        <v>25</v>
      </c>
      <c r="B70" s="533" t="s">
        <v>479</v>
      </c>
      <c r="C70" s="533"/>
      <c r="D70" s="533"/>
      <c r="E70" s="533"/>
      <c r="F70" s="533"/>
      <c r="G70" s="533"/>
      <c r="H70" s="533"/>
      <c r="I70" s="533"/>
      <c r="J70" s="533"/>
    </row>
    <row r="71" spans="1:10" ht="22.5" x14ac:dyDescent="0.2">
      <c r="A71" s="347">
        <v>1</v>
      </c>
      <c r="B71" s="339" t="s">
        <v>480</v>
      </c>
      <c r="C71" s="339" t="s">
        <v>137</v>
      </c>
      <c r="D71" s="339"/>
      <c r="E71" s="339"/>
      <c r="F71" s="339" t="s">
        <v>481</v>
      </c>
      <c r="G71" s="339" t="s">
        <v>482</v>
      </c>
      <c r="H71" s="339" t="s">
        <v>483</v>
      </c>
      <c r="I71" s="340">
        <v>775</v>
      </c>
      <c r="J71" s="160" t="s">
        <v>486</v>
      </c>
    </row>
    <row r="72" spans="1:10" s="43" customFormat="1" ht="33.75" x14ac:dyDescent="0.2">
      <c r="A72" s="347">
        <f>+A71+1</f>
        <v>2</v>
      </c>
      <c r="B72" s="339" t="s">
        <v>489</v>
      </c>
      <c r="C72" s="339" t="s">
        <v>225</v>
      </c>
      <c r="D72" s="339"/>
      <c r="E72" s="339"/>
      <c r="F72" s="339" t="s">
        <v>490</v>
      </c>
      <c r="G72" s="339" t="s">
        <v>34</v>
      </c>
      <c r="H72" s="339" t="s">
        <v>491</v>
      </c>
      <c r="I72" s="340">
        <v>738</v>
      </c>
      <c r="J72" s="160" t="s">
        <v>492</v>
      </c>
    </row>
    <row r="73" spans="1:10" ht="22.5" x14ac:dyDescent="0.2">
      <c r="A73" s="347">
        <f>+A72+1</f>
        <v>3</v>
      </c>
      <c r="B73" s="339" t="s">
        <v>494</v>
      </c>
      <c r="C73" s="339" t="s">
        <v>25</v>
      </c>
      <c r="D73" s="339"/>
      <c r="E73" s="339"/>
      <c r="F73" s="339" t="s">
        <v>495</v>
      </c>
      <c r="G73" s="339" t="s">
        <v>496</v>
      </c>
      <c r="H73" s="339" t="s">
        <v>491</v>
      </c>
      <c r="I73" s="340">
        <v>740</v>
      </c>
      <c r="J73" s="160" t="s">
        <v>499</v>
      </c>
    </row>
    <row r="74" spans="1:10" ht="22.5" x14ac:dyDescent="0.2">
      <c r="A74" s="347">
        <f>+A73+1</f>
        <v>4</v>
      </c>
      <c r="B74" s="339" t="s">
        <v>502</v>
      </c>
      <c r="C74" s="339" t="s">
        <v>25</v>
      </c>
      <c r="D74" s="339"/>
      <c r="E74" s="341" t="s">
        <v>1220</v>
      </c>
      <c r="F74" s="339" t="s">
        <v>503</v>
      </c>
      <c r="G74" s="339"/>
      <c r="H74" s="339" t="s">
        <v>504</v>
      </c>
      <c r="I74" s="340">
        <v>791</v>
      </c>
      <c r="J74" s="45" t="s">
        <v>506</v>
      </c>
    </row>
    <row r="75" spans="1:10" ht="22.5" x14ac:dyDescent="0.2">
      <c r="A75" s="347">
        <f t="shared" ref="A75:A77" si="2">+A74+1</f>
        <v>5</v>
      </c>
      <c r="B75" s="339" t="s">
        <v>1150</v>
      </c>
      <c r="C75" s="339" t="s">
        <v>225</v>
      </c>
      <c r="D75" s="339"/>
      <c r="E75" s="339"/>
      <c r="F75" s="339" t="s">
        <v>508</v>
      </c>
      <c r="G75" s="339" t="s">
        <v>509</v>
      </c>
      <c r="H75" s="339" t="s">
        <v>504</v>
      </c>
      <c r="I75" s="340">
        <v>791</v>
      </c>
      <c r="J75" s="160" t="s">
        <v>513</v>
      </c>
    </row>
    <row r="76" spans="1:10" ht="22.5" x14ac:dyDescent="0.2">
      <c r="A76" s="347">
        <f t="shared" si="2"/>
        <v>6</v>
      </c>
      <c r="B76" s="339" t="s">
        <v>515</v>
      </c>
      <c r="C76" s="339" t="s">
        <v>137</v>
      </c>
      <c r="D76" s="339"/>
      <c r="E76" s="339"/>
      <c r="F76" s="339" t="s">
        <v>516</v>
      </c>
      <c r="G76" s="339" t="s">
        <v>34</v>
      </c>
      <c r="H76" s="339" t="s">
        <v>517</v>
      </c>
      <c r="I76" s="340">
        <v>773</v>
      </c>
      <c r="J76" s="160" t="s">
        <v>521</v>
      </c>
    </row>
    <row r="77" spans="1:10" ht="22.5" x14ac:dyDescent="0.2">
      <c r="A77" s="347">
        <f t="shared" si="2"/>
        <v>7</v>
      </c>
      <c r="B77" s="339" t="s">
        <v>524</v>
      </c>
      <c r="C77" s="339" t="s">
        <v>525</v>
      </c>
      <c r="D77" s="339"/>
      <c r="E77" s="339"/>
      <c r="F77" s="339" t="s">
        <v>526</v>
      </c>
      <c r="G77" s="339" t="s">
        <v>34</v>
      </c>
      <c r="H77" s="339" t="s">
        <v>517</v>
      </c>
      <c r="I77" s="340">
        <v>773</v>
      </c>
      <c r="J77" s="160" t="s">
        <v>529</v>
      </c>
    </row>
    <row r="78" spans="1:10" ht="15" x14ac:dyDescent="0.2">
      <c r="A78" s="347">
        <f>+A77+1</f>
        <v>8</v>
      </c>
      <c r="B78" s="339" t="s">
        <v>1233</v>
      </c>
      <c r="C78" s="339" t="s">
        <v>418</v>
      </c>
      <c r="D78" s="339"/>
      <c r="E78" s="339"/>
      <c r="F78" s="339" t="s">
        <v>534</v>
      </c>
      <c r="G78" s="339" t="s">
        <v>535</v>
      </c>
      <c r="H78" s="339" t="s">
        <v>517</v>
      </c>
      <c r="I78" s="340">
        <v>773</v>
      </c>
      <c r="J78" s="160" t="s">
        <v>539</v>
      </c>
    </row>
    <row r="79" spans="1:10" ht="22.5" x14ac:dyDescent="0.2">
      <c r="A79" s="347">
        <f t="shared" ref="A79:A94" si="3">+A78+1</f>
        <v>9</v>
      </c>
      <c r="B79" s="339" t="s">
        <v>541</v>
      </c>
      <c r="C79" s="339" t="s">
        <v>525</v>
      </c>
      <c r="D79" s="339"/>
      <c r="E79" s="339"/>
      <c r="F79" s="339" t="s">
        <v>542</v>
      </c>
      <c r="G79" s="339" t="s">
        <v>543</v>
      </c>
      <c r="H79" s="339" t="s">
        <v>544</v>
      </c>
      <c r="I79" s="340">
        <v>707</v>
      </c>
      <c r="J79" s="160" t="s">
        <v>546</v>
      </c>
    </row>
    <row r="80" spans="1:10" ht="15" x14ac:dyDescent="0.2">
      <c r="A80" s="347">
        <f t="shared" si="3"/>
        <v>10</v>
      </c>
      <c r="B80" s="339" t="s">
        <v>550</v>
      </c>
      <c r="C80" s="339" t="s">
        <v>197</v>
      </c>
      <c r="D80" s="339"/>
      <c r="E80" s="339"/>
      <c r="F80" s="339" t="s">
        <v>551</v>
      </c>
      <c r="G80" s="339" t="s">
        <v>552</v>
      </c>
      <c r="H80" s="339" t="s">
        <v>553</v>
      </c>
      <c r="I80" s="340">
        <v>719</v>
      </c>
      <c r="J80" s="160" t="s">
        <v>557</v>
      </c>
    </row>
    <row r="81" spans="1:10" s="43" customFormat="1" ht="22.5" x14ac:dyDescent="0.2">
      <c r="A81" s="347">
        <f t="shared" si="3"/>
        <v>11</v>
      </c>
      <c r="B81" s="339" t="s">
        <v>559</v>
      </c>
      <c r="C81" s="339" t="s">
        <v>25</v>
      </c>
      <c r="D81" s="339"/>
      <c r="E81" s="339"/>
      <c r="F81" s="339" t="s">
        <v>560</v>
      </c>
      <c r="G81" s="339" t="s">
        <v>561</v>
      </c>
      <c r="H81" s="339" t="s">
        <v>562</v>
      </c>
      <c r="I81" s="340">
        <v>745</v>
      </c>
      <c r="J81" s="160" t="s">
        <v>563</v>
      </c>
    </row>
    <row r="82" spans="1:10" ht="67.5" x14ac:dyDescent="0.2">
      <c r="A82" s="347">
        <f t="shared" si="3"/>
        <v>12</v>
      </c>
      <c r="B82" s="339" t="s">
        <v>565</v>
      </c>
      <c r="C82" s="339" t="s">
        <v>197</v>
      </c>
      <c r="D82" s="339"/>
      <c r="E82" s="339"/>
      <c r="F82" s="339" t="s">
        <v>566</v>
      </c>
      <c r="G82" s="339" t="s">
        <v>567</v>
      </c>
      <c r="H82" s="339" t="s">
        <v>562</v>
      </c>
      <c r="I82" s="340">
        <v>745</v>
      </c>
      <c r="J82" s="160" t="s">
        <v>572</v>
      </c>
    </row>
    <row r="83" spans="1:10" ht="33.75" x14ac:dyDescent="0.2">
      <c r="A83" s="347">
        <f t="shared" si="3"/>
        <v>13</v>
      </c>
      <c r="B83" s="339" t="s">
        <v>575</v>
      </c>
      <c r="C83" s="339" t="s">
        <v>197</v>
      </c>
      <c r="D83" s="339"/>
      <c r="E83" s="339"/>
      <c r="F83" s="339" t="s">
        <v>576</v>
      </c>
      <c r="G83" s="339" t="s">
        <v>577</v>
      </c>
      <c r="H83" s="339" t="s">
        <v>562</v>
      </c>
      <c r="I83" s="340">
        <v>745</v>
      </c>
      <c r="J83" s="160" t="s">
        <v>581</v>
      </c>
    </row>
    <row r="84" spans="1:10" ht="30" x14ac:dyDescent="0.2">
      <c r="A84" s="347">
        <f t="shared" si="3"/>
        <v>14</v>
      </c>
      <c r="B84" s="339" t="s">
        <v>584</v>
      </c>
      <c r="C84" s="339" t="s">
        <v>225</v>
      </c>
      <c r="D84" s="339"/>
      <c r="E84" s="339"/>
      <c r="F84" s="339" t="s">
        <v>585</v>
      </c>
      <c r="G84" s="339" t="s">
        <v>34</v>
      </c>
      <c r="H84" s="339" t="s">
        <v>562</v>
      </c>
      <c r="I84" s="340">
        <v>745</v>
      </c>
      <c r="J84" s="160" t="s">
        <v>588</v>
      </c>
    </row>
    <row r="85" spans="1:10" ht="22.5" x14ac:dyDescent="0.2">
      <c r="A85" s="347">
        <f t="shared" si="3"/>
        <v>15</v>
      </c>
      <c r="B85" s="339" t="s">
        <v>591</v>
      </c>
      <c r="C85" s="339" t="s">
        <v>592</v>
      </c>
      <c r="D85" s="339"/>
      <c r="E85" s="339"/>
      <c r="F85" s="339" t="s">
        <v>585</v>
      </c>
      <c r="G85" s="339" t="s">
        <v>593</v>
      </c>
      <c r="H85" s="339" t="s">
        <v>594</v>
      </c>
      <c r="I85" s="340">
        <v>745</v>
      </c>
      <c r="J85" s="160" t="s">
        <v>598</v>
      </c>
    </row>
    <row r="86" spans="1:10" ht="30" x14ac:dyDescent="0.2">
      <c r="A86" s="347">
        <f t="shared" si="3"/>
        <v>16</v>
      </c>
      <c r="B86" s="339" t="s">
        <v>599</v>
      </c>
      <c r="C86" s="339" t="s">
        <v>225</v>
      </c>
      <c r="D86" s="339"/>
      <c r="E86" s="339"/>
      <c r="F86" s="339" t="s">
        <v>600</v>
      </c>
      <c r="G86" s="339" t="s">
        <v>601</v>
      </c>
      <c r="H86" s="339" t="s">
        <v>594</v>
      </c>
      <c r="I86" s="340">
        <v>745</v>
      </c>
      <c r="J86" s="160" t="s">
        <v>605</v>
      </c>
    </row>
    <row r="87" spans="1:10" ht="25.5" customHeight="1" x14ac:dyDescent="0.2">
      <c r="A87" s="347">
        <f t="shared" si="3"/>
        <v>17</v>
      </c>
      <c r="B87" s="339" t="s">
        <v>607</v>
      </c>
      <c r="C87" s="339" t="s">
        <v>137</v>
      </c>
      <c r="D87" s="339"/>
      <c r="E87" s="339"/>
      <c r="F87" s="339" t="s">
        <v>608</v>
      </c>
      <c r="G87" s="339"/>
      <c r="H87" s="339" t="s">
        <v>609</v>
      </c>
      <c r="I87" s="340">
        <v>765</v>
      </c>
      <c r="J87" s="160" t="s">
        <v>612</v>
      </c>
    </row>
    <row r="88" spans="1:10" ht="22.5" x14ac:dyDescent="0.2">
      <c r="A88" s="347">
        <f t="shared" si="3"/>
        <v>18</v>
      </c>
      <c r="B88" s="339" t="s">
        <v>614</v>
      </c>
      <c r="C88" s="339" t="s">
        <v>137</v>
      </c>
      <c r="D88" s="339"/>
      <c r="E88" s="339"/>
      <c r="F88" s="339" t="s">
        <v>615</v>
      </c>
      <c r="G88" s="339" t="s">
        <v>616</v>
      </c>
      <c r="H88" s="339" t="s">
        <v>609</v>
      </c>
      <c r="I88" s="340">
        <v>765</v>
      </c>
      <c r="J88" s="160" t="s">
        <v>619</v>
      </c>
    </row>
    <row r="89" spans="1:10" ht="15" x14ac:dyDescent="0.2">
      <c r="A89" s="347">
        <f t="shared" si="3"/>
        <v>19</v>
      </c>
      <c r="B89" s="339" t="s">
        <v>622</v>
      </c>
      <c r="C89" s="339" t="s">
        <v>137</v>
      </c>
      <c r="D89" s="339"/>
      <c r="E89" s="339"/>
      <c r="F89" s="339" t="s">
        <v>623</v>
      </c>
      <c r="G89" s="339" t="s">
        <v>34</v>
      </c>
      <c r="H89" s="339" t="s">
        <v>609</v>
      </c>
      <c r="I89" s="340">
        <v>765</v>
      </c>
      <c r="J89" s="160" t="s">
        <v>627</v>
      </c>
    </row>
    <row r="90" spans="1:10" ht="22.5" x14ac:dyDescent="0.2">
      <c r="A90" s="347">
        <f>+A89+1</f>
        <v>20</v>
      </c>
      <c r="B90" s="339" t="s">
        <v>629</v>
      </c>
      <c r="C90" s="339" t="s">
        <v>137</v>
      </c>
      <c r="D90" s="339"/>
      <c r="E90" s="339"/>
      <c r="F90" s="339" t="s">
        <v>630</v>
      </c>
      <c r="G90" s="339" t="s">
        <v>631</v>
      </c>
      <c r="H90" s="339" t="s">
        <v>609</v>
      </c>
      <c r="I90" s="340">
        <v>765</v>
      </c>
      <c r="J90" s="160" t="s">
        <v>635</v>
      </c>
    </row>
    <row r="91" spans="1:10" ht="15" x14ac:dyDescent="0.2">
      <c r="A91" s="347">
        <f>+A90+1</f>
        <v>21</v>
      </c>
      <c r="B91" s="339" t="s">
        <v>637</v>
      </c>
      <c r="C91" s="339" t="s">
        <v>137</v>
      </c>
      <c r="D91" s="339"/>
      <c r="E91" s="339"/>
      <c r="F91" s="339" t="s">
        <v>638</v>
      </c>
      <c r="G91" s="339" t="s">
        <v>639</v>
      </c>
      <c r="H91" s="339" t="s">
        <v>609</v>
      </c>
      <c r="I91" s="340">
        <v>765</v>
      </c>
      <c r="J91" s="160" t="s">
        <v>642</v>
      </c>
    </row>
    <row r="92" spans="1:10" ht="22.5" x14ac:dyDescent="0.2">
      <c r="A92" s="347">
        <f t="shared" si="3"/>
        <v>22</v>
      </c>
      <c r="B92" s="339" t="s">
        <v>645</v>
      </c>
      <c r="C92" s="339" t="s">
        <v>137</v>
      </c>
      <c r="D92" s="339"/>
      <c r="E92" s="339"/>
      <c r="F92" s="339" t="s">
        <v>646</v>
      </c>
      <c r="G92" s="339" t="s">
        <v>631</v>
      </c>
      <c r="H92" s="339" t="s">
        <v>609</v>
      </c>
      <c r="I92" s="340">
        <v>765</v>
      </c>
      <c r="J92" s="160" t="s">
        <v>649</v>
      </c>
    </row>
    <row r="93" spans="1:10" ht="22.5" x14ac:dyDescent="0.2">
      <c r="A93" s="347">
        <f t="shared" si="3"/>
        <v>23</v>
      </c>
      <c r="B93" s="339" t="s">
        <v>651</v>
      </c>
      <c r="C93" s="339" t="s">
        <v>25</v>
      </c>
      <c r="D93" s="339"/>
      <c r="E93" s="339"/>
      <c r="F93" s="339" t="s">
        <v>652</v>
      </c>
      <c r="G93" s="339" t="s">
        <v>653</v>
      </c>
      <c r="H93" s="339" t="s">
        <v>549</v>
      </c>
      <c r="I93" s="340">
        <v>767</v>
      </c>
      <c r="J93" s="160" t="s">
        <v>546</v>
      </c>
    </row>
    <row r="94" spans="1:10" ht="33.75" x14ac:dyDescent="0.2">
      <c r="A94" s="347">
        <f t="shared" si="3"/>
        <v>24</v>
      </c>
      <c r="B94" s="339" t="s">
        <v>657</v>
      </c>
      <c r="C94" s="339" t="s">
        <v>525</v>
      </c>
      <c r="D94" s="339"/>
      <c r="E94" s="339"/>
      <c r="F94" s="339" t="s">
        <v>658</v>
      </c>
      <c r="G94" s="339" t="s">
        <v>659</v>
      </c>
      <c r="H94" s="339" t="s">
        <v>549</v>
      </c>
      <c r="I94" s="340">
        <v>767</v>
      </c>
      <c r="J94" s="160" t="s">
        <v>546</v>
      </c>
    </row>
    <row r="95" spans="1:10" ht="12" thickBot="1" x14ac:dyDescent="0.25">
      <c r="A95" s="70"/>
      <c r="B95" s="71"/>
      <c r="C95" s="71"/>
      <c r="D95" s="71"/>
      <c r="E95" s="71"/>
      <c r="F95" s="71"/>
      <c r="G95" s="71"/>
      <c r="H95" s="71"/>
      <c r="I95" s="71"/>
      <c r="J95" s="71"/>
    </row>
    <row r="96" spans="1:10" ht="13.15" customHeight="1" x14ac:dyDescent="0.2">
      <c r="A96" s="76">
        <v>11</v>
      </c>
      <c r="B96" s="511" t="s">
        <v>660</v>
      </c>
      <c r="C96" s="511"/>
      <c r="D96" s="511"/>
      <c r="E96" s="511"/>
      <c r="F96" s="511"/>
      <c r="G96" s="511"/>
      <c r="H96" s="511"/>
      <c r="I96" s="511"/>
      <c r="J96" s="511"/>
    </row>
    <row r="97" spans="1:10" ht="45" customHeight="1" x14ac:dyDescent="0.2">
      <c r="A97" s="347">
        <v>1</v>
      </c>
      <c r="B97" s="339" t="s">
        <v>661</v>
      </c>
      <c r="C97" s="339" t="s">
        <v>66</v>
      </c>
      <c r="D97" s="339"/>
      <c r="E97" s="339"/>
      <c r="F97" s="339" t="s">
        <v>662</v>
      </c>
      <c r="G97" s="339" t="s">
        <v>34</v>
      </c>
      <c r="H97" s="339" t="s">
        <v>663</v>
      </c>
      <c r="I97" s="340">
        <v>646</v>
      </c>
      <c r="J97" s="313" t="s">
        <v>666</v>
      </c>
    </row>
    <row r="98" spans="1:10" ht="22.5" x14ac:dyDescent="0.2">
      <c r="A98" s="347">
        <f>+A97+1</f>
        <v>2</v>
      </c>
      <c r="B98" s="339" t="s">
        <v>668</v>
      </c>
      <c r="C98" s="339" t="s">
        <v>225</v>
      </c>
      <c r="D98" s="339"/>
      <c r="E98" s="339"/>
      <c r="F98" s="339" t="s">
        <v>669</v>
      </c>
      <c r="G98" s="339" t="s">
        <v>34</v>
      </c>
      <c r="H98" s="339" t="s">
        <v>663</v>
      </c>
      <c r="I98" s="340">
        <v>6462000</v>
      </c>
      <c r="J98" s="313" t="s">
        <v>670</v>
      </c>
    </row>
    <row r="99" spans="1:10" ht="22.5" x14ac:dyDescent="0.2">
      <c r="A99" s="347">
        <f t="shared" ref="A99:A107" si="4">+A98+1</f>
        <v>3</v>
      </c>
      <c r="B99" s="339" t="s">
        <v>671</v>
      </c>
      <c r="C99" s="339" t="s">
        <v>66</v>
      </c>
      <c r="D99" s="339"/>
      <c r="E99" s="339"/>
      <c r="F99" s="339" t="s">
        <v>672</v>
      </c>
      <c r="G99" s="339" t="s">
        <v>673</v>
      </c>
      <c r="H99" s="339" t="s">
        <v>663</v>
      </c>
      <c r="I99" s="340">
        <v>646</v>
      </c>
      <c r="J99" s="313" t="s">
        <v>675</v>
      </c>
    </row>
    <row r="100" spans="1:10" ht="33.75" x14ac:dyDescent="0.2">
      <c r="A100" s="347">
        <f t="shared" si="4"/>
        <v>4</v>
      </c>
      <c r="B100" s="339" t="s">
        <v>678</v>
      </c>
      <c r="C100" s="339" t="s">
        <v>25</v>
      </c>
      <c r="D100" s="339"/>
      <c r="E100" s="339"/>
      <c r="F100" s="339" t="s">
        <v>679</v>
      </c>
      <c r="G100" s="339" t="s">
        <v>680</v>
      </c>
      <c r="H100" s="339" t="s">
        <v>663</v>
      </c>
      <c r="I100" s="340">
        <v>646</v>
      </c>
      <c r="J100" s="313" t="s">
        <v>683</v>
      </c>
    </row>
    <row r="101" spans="1:10" ht="15" x14ac:dyDescent="0.2">
      <c r="A101" s="347">
        <f t="shared" si="4"/>
        <v>5</v>
      </c>
      <c r="B101" s="339" t="s">
        <v>685</v>
      </c>
      <c r="C101" s="339" t="s">
        <v>592</v>
      </c>
      <c r="D101" s="339"/>
      <c r="E101" s="339"/>
      <c r="F101" s="339" t="s">
        <v>686</v>
      </c>
      <c r="G101" s="339" t="s">
        <v>687</v>
      </c>
      <c r="H101" s="339" t="s">
        <v>663</v>
      </c>
      <c r="I101" s="340">
        <v>646</v>
      </c>
      <c r="J101" s="95" t="s">
        <v>691</v>
      </c>
    </row>
    <row r="102" spans="1:10" ht="15" x14ac:dyDescent="0.2">
      <c r="A102" s="347">
        <f t="shared" si="4"/>
        <v>6</v>
      </c>
      <c r="B102" s="339" t="s">
        <v>694</v>
      </c>
      <c r="C102" s="339" t="s">
        <v>525</v>
      </c>
      <c r="D102" s="339"/>
      <c r="E102" s="339"/>
      <c r="F102" s="339" t="s">
        <v>695</v>
      </c>
      <c r="G102" s="339" t="s">
        <v>696</v>
      </c>
      <c r="H102" s="339" t="s">
        <v>697</v>
      </c>
      <c r="I102" s="340">
        <v>6592814</v>
      </c>
      <c r="J102" s="313" t="s">
        <v>699</v>
      </c>
    </row>
    <row r="103" spans="1:10" ht="15" x14ac:dyDescent="0.2">
      <c r="A103" s="347">
        <f t="shared" si="4"/>
        <v>7</v>
      </c>
      <c r="B103" s="339" t="s">
        <v>702</v>
      </c>
      <c r="C103" s="339" t="s">
        <v>25</v>
      </c>
      <c r="D103" s="339"/>
      <c r="E103" s="339"/>
      <c r="F103" s="339" t="s">
        <v>703</v>
      </c>
      <c r="G103" s="339" t="s">
        <v>704</v>
      </c>
      <c r="H103" s="339" t="s">
        <v>697</v>
      </c>
      <c r="I103" s="340">
        <v>659</v>
      </c>
      <c r="J103" s="313" t="s">
        <v>708</v>
      </c>
    </row>
    <row r="104" spans="1:10" ht="22.5" x14ac:dyDescent="0.2">
      <c r="A104" s="347">
        <f t="shared" si="4"/>
        <v>8</v>
      </c>
      <c r="B104" s="339" t="s">
        <v>711</v>
      </c>
      <c r="C104" s="339" t="s">
        <v>25</v>
      </c>
      <c r="D104" s="339"/>
      <c r="E104" s="339"/>
      <c r="F104" s="339" t="s">
        <v>712</v>
      </c>
      <c r="G104" s="339" t="s">
        <v>713</v>
      </c>
      <c r="H104" s="339" t="s">
        <v>714</v>
      </c>
      <c r="I104" s="340">
        <v>674</v>
      </c>
      <c r="J104" s="313" t="s">
        <v>716</v>
      </c>
    </row>
    <row r="105" spans="1:10" ht="22.5" x14ac:dyDescent="0.2">
      <c r="A105" s="347">
        <f t="shared" si="4"/>
        <v>9</v>
      </c>
      <c r="B105" s="339" t="s">
        <v>718</v>
      </c>
      <c r="C105" s="339" t="s">
        <v>137</v>
      </c>
      <c r="D105" s="339"/>
      <c r="E105" s="339"/>
      <c r="F105" s="339" t="s">
        <v>719</v>
      </c>
      <c r="G105" s="339" t="s">
        <v>34</v>
      </c>
      <c r="H105" s="339" t="s">
        <v>720</v>
      </c>
      <c r="I105" s="340">
        <v>613</v>
      </c>
      <c r="J105" s="345"/>
    </row>
    <row r="106" spans="1:10" ht="22.5" x14ac:dyDescent="0.2">
      <c r="A106" s="347">
        <f t="shared" si="4"/>
        <v>10</v>
      </c>
      <c r="B106" s="339" t="s">
        <v>725</v>
      </c>
      <c r="C106" s="339" t="s">
        <v>197</v>
      </c>
      <c r="D106" s="339"/>
      <c r="E106" s="339"/>
      <c r="F106" s="339" t="s">
        <v>726</v>
      </c>
      <c r="G106" s="339" t="s">
        <v>727</v>
      </c>
      <c r="H106" s="339" t="s">
        <v>728</v>
      </c>
      <c r="I106" s="340">
        <v>693</v>
      </c>
      <c r="J106" s="345"/>
    </row>
    <row r="107" spans="1:10" ht="22.5" x14ac:dyDescent="0.2">
      <c r="A107" s="347">
        <f t="shared" si="4"/>
        <v>11</v>
      </c>
      <c r="B107" s="339" t="s">
        <v>732</v>
      </c>
      <c r="C107" s="339" t="s">
        <v>25</v>
      </c>
      <c r="D107" s="339"/>
      <c r="E107" s="339"/>
      <c r="F107" s="339" t="s">
        <v>733</v>
      </c>
      <c r="G107" s="339" t="s">
        <v>34</v>
      </c>
      <c r="H107" s="339" t="s">
        <v>734</v>
      </c>
      <c r="I107" s="340">
        <v>949</v>
      </c>
      <c r="J107" s="313" t="s">
        <v>737</v>
      </c>
    </row>
    <row r="108" spans="1:10" ht="12" thickBot="1" x14ac:dyDescent="0.25">
      <c r="A108" s="70"/>
      <c r="B108" s="71"/>
      <c r="C108" s="71"/>
      <c r="D108" s="71"/>
      <c r="E108" s="71"/>
      <c r="F108" s="71"/>
      <c r="G108" s="71"/>
      <c r="H108" s="71"/>
      <c r="I108" s="71"/>
      <c r="J108" s="71"/>
    </row>
    <row r="109" spans="1:10" ht="13.15" customHeight="1" x14ac:dyDescent="0.2">
      <c r="A109" s="354">
        <v>38</v>
      </c>
      <c r="B109" s="529" t="s">
        <v>741</v>
      </c>
      <c r="C109" s="529"/>
      <c r="D109" s="529"/>
      <c r="E109" s="529"/>
      <c r="F109" s="529"/>
      <c r="G109" s="529"/>
      <c r="H109" s="529"/>
      <c r="I109" s="529"/>
      <c r="J109" s="529"/>
    </row>
    <row r="110" spans="1:10" ht="22.5" x14ac:dyDescent="0.2">
      <c r="A110" s="347">
        <v>1</v>
      </c>
      <c r="B110" s="339" t="s">
        <v>742</v>
      </c>
      <c r="C110" s="339" t="s">
        <v>25</v>
      </c>
      <c r="D110" s="339"/>
      <c r="E110" s="339"/>
      <c r="F110" s="339" t="s">
        <v>743</v>
      </c>
      <c r="G110" s="339" t="s">
        <v>744</v>
      </c>
      <c r="H110" s="339" t="s">
        <v>745</v>
      </c>
      <c r="I110" s="340">
        <v>605</v>
      </c>
      <c r="J110" s="95" t="s">
        <v>747</v>
      </c>
    </row>
    <row r="111" spans="1:10" ht="22.5" x14ac:dyDescent="0.2">
      <c r="A111" s="347">
        <f>+A110+1</f>
        <v>2</v>
      </c>
      <c r="B111" s="339" t="s">
        <v>750</v>
      </c>
      <c r="C111" s="339" t="s">
        <v>25</v>
      </c>
      <c r="D111" s="339"/>
      <c r="E111" s="339"/>
      <c r="F111" s="339" t="s">
        <v>751</v>
      </c>
      <c r="G111" s="339" t="s">
        <v>744</v>
      </c>
      <c r="H111" s="339" t="s">
        <v>745</v>
      </c>
      <c r="I111" s="340">
        <v>603</v>
      </c>
      <c r="J111" s="95" t="s">
        <v>755</v>
      </c>
    </row>
    <row r="112" spans="1:10" ht="22.5" x14ac:dyDescent="0.2">
      <c r="A112" s="347">
        <f t="shared" ref="A112:A146" si="5">+A111+1</f>
        <v>3</v>
      </c>
      <c r="B112" s="339" t="s">
        <v>757</v>
      </c>
      <c r="C112" s="339" t="s">
        <v>137</v>
      </c>
      <c r="D112" s="339"/>
      <c r="E112" s="339"/>
      <c r="F112" s="339" t="s">
        <v>758</v>
      </c>
      <c r="G112" s="339" t="s">
        <v>759</v>
      </c>
      <c r="H112" s="339" t="s">
        <v>745</v>
      </c>
      <c r="I112" s="340">
        <v>605</v>
      </c>
      <c r="J112" s="95" t="s">
        <v>761</v>
      </c>
    </row>
    <row r="113" spans="1:10" ht="15" x14ac:dyDescent="0.2">
      <c r="A113" s="347">
        <f t="shared" si="5"/>
        <v>4</v>
      </c>
      <c r="B113" s="339" t="s">
        <v>764</v>
      </c>
      <c r="C113" s="339" t="s">
        <v>525</v>
      </c>
      <c r="D113" s="339"/>
      <c r="E113" s="339"/>
      <c r="F113" s="339" t="s">
        <v>765</v>
      </c>
      <c r="G113" s="339" t="s">
        <v>34</v>
      </c>
      <c r="H113" s="339" t="s">
        <v>745</v>
      </c>
      <c r="I113" s="340">
        <v>605</v>
      </c>
      <c r="J113" s="313" t="s">
        <v>768</v>
      </c>
    </row>
    <row r="114" spans="1:10" ht="21.4" customHeight="1" x14ac:dyDescent="0.2">
      <c r="A114" s="347">
        <f t="shared" si="5"/>
        <v>5</v>
      </c>
      <c r="B114" s="339" t="s">
        <v>771</v>
      </c>
      <c r="C114" s="339" t="s">
        <v>25</v>
      </c>
      <c r="D114" s="339"/>
      <c r="E114" s="339"/>
      <c r="F114" s="339" t="s">
        <v>772</v>
      </c>
      <c r="G114" s="339" t="s">
        <v>773</v>
      </c>
      <c r="H114" s="339" t="s">
        <v>774</v>
      </c>
      <c r="I114" s="340">
        <v>610</v>
      </c>
      <c r="J114" s="313" t="s">
        <v>777</v>
      </c>
    </row>
    <row r="115" spans="1:10" ht="21.4" customHeight="1" x14ac:dyDescent="0.2">
      <c r="A115" s="347">
        <f t="shared" si="5"/>
        <v>6</v>
      </c>
      <c r="B115" s="339" t="s">
        <v>780</v>
      </c>
      <c r="C115" s="339" t="s">
        <v>25</v>
      </c>
      <c r="D115" s="339"/>
      <c r="E115" s="339"/>
      <c r="F115" s="339" t="s">
        <v>781</v>
      </c>
      <c r="G115" s="339" t="s">
        <v>782</v>
      </c>
      <c r="H115" s="339" t="s">
        <v>783</v>
      </c>
      <c r="I115" s="340">
        <v>622</v>
      </c>
      <c r="J115" s="313" t="s">
        <v>788</v>
      </c>
    </row>
    <row r="116" spans="1:10" ht="33.75" x14ac:dyDescent="0.2">
      <c r="A116" s="347">
        <f t="shared" si="5"/>
        <v>7</v>
      </c>
      <c r="B116" s="339" t="s">
        <v>790</v>
      </c>
      <c r="C116" s="339" t="s">
        <v>592</v>
      </c>
      <c r="D116" s="339"/>
      <c r="E116" s="339"/>
      <c r="F116" s="339" t="s">
        <v>791</v>
      </c>
      <c r="G116" s="339" t="s">
        <v>792</v>
      </c>
      <c r="H116" s="339" t="s">
        <v>783</v>
      </c>
      <c r="I116" s="340">
        <v>623</v>
      </c>
      <c r="J116" s="313" t="s">
        <v>795</v>
      </c>
    </row>
    <row r="117" spans="1:10" ht="22.5" x14ac:dyDescent="0.2">
      <c r="A117" s="347">
        <f t="shared" si="5"/>
        <v>8</v>
      </c>
      <c r="B117" s="339" t="s">
        <v>798</v>
      </c>
      <c r="C117" s="339" t="s">
        <v>25</v>
      </c>
      <c r="D117" s="339"/>
      <c r="E117" s="339"/>
      <c r="F117" s="339" t="s">
        <v>799</v>
      </c>
      <c r="G117" s="339" t="s">
        <v>782</v>
      </c>
      <c r="H117" s="339" t="s">
        <v>783</v>
      </c>
      <c r="I117" s="340">
        <v>6221209</v>
      </c>
      <c r="J117" s="313" t="s">
        <v>801</v>
      </c>
    </row>
    <row r="118" spans="1:10" ht="22.5" x14ac:dyDescent="0.2">
      <c r="A118" s="347">
        <f t="shared" si="5"/>
        <v>9</v>
      </c>
      <c r="B118" s="339" t="s">
        <v>805</v>
      </c>
      <c r="C118" s="339" t="s">
        <v>806</v>
      </c>
      <c r="D118" s="339"/>
      <c r="E118" s="339"/>
      <c r="F118" s="339" t="s">
        <v>807</v>
      </c>
      <c r="G118" s="339" t="s">
        <v>808</v>
      </c>
      <c r="H118" s="339" t="s">
        <v>783</v>
      </c>
      <c r="I118" s="340">
        <v>623</v>
      </c>
      <c r="J118" s="95" t="s">
        <v>812</v>
      </c>
    </row>
    <row r="119" spans="1:10" ht="15" x14ac:dyDescent="0.2">
      <c r="A119" s="347">
        <f t="shared" si="5"/>
        <v>10</v>
      </c>
      <c r="B119" s="339" t="s">
        <v>814</v>
      </c>
      <c r="C119" s="339" t="s">
        <v>197</v>
      </c>
      <c r="D119" s="339"/>
      <c r="E119" s="339"/>
      <c r="F119" s="339" t="s">
        <v>815</v>
      </c>
      <c r="G119" s="339" t="s">
        <v>782</v>
      </c>
      <c r="H119" s="339" t="s">
        <v>783</v>
      </c>
      <c r="I119" s="340">
        <v>622</v>
      </c>
      <c r="J119" s="95" t="s">
        <v>819</v>
      </c>
    </row>
    <row r="120" spans="1:10" ht="15" x14ac:dyDescent="0.2">
      <c r="A120" s="347">
        <f t="shared" si="5"/>
        <v>11</v>
      </c>
      <c r="B120" s="339" t="s">
        <v>820</v>
      </c>
      <c r="C120" s="339" t="s">
        <v>25</v>
      </c>
      <c r="D120" s="339"/>
      <c r="E120" s="339"/>
      <c r="F120" s="339" t="s">
        <v>821</v>
      </c>
      <c r="G120" s="339" t="s">
        <v>822</v>
      </c>
      <c r="H120" s="339" t="s">
        <v>783</v>
      </c>
      <c r="I120" s="340">
        <v>623</v>
      </c>
      <c r="J120" s="95"/>
    </row>
    <row r="121" spans="1:10" ht="22.5" x14ac:dyDescent="0.2">
      <c r="A121" s="347">
        <f t="shared" si="5"/>
        <v>12</v>
      </c>
      <c r="B121" s="339" t="s">
        <v>826</v>
      </c>
      <c r="C121" s="339" t="s">
        <v>525</v>
      </c>
      <c r="D121" s="339"/>
      <c r="E121" s="339"/>
      <c r="F121" s="339" t="s">
        <v>827</v>
      </c>
      <c r="G121" s="339" t="s">
        <v>782</v>
      </c>
      <c r="H121" s="339" t="s">
        <v>783</v>
      </c>
      <c r="I121" s="340">
        <v>622</v>
      </c>
      <c r="J121" s="95" t="s">
        <v>832</v>
      </c>
    </row>
    <row r="122" spans="1:10" ht="22.5" x14ac:dyDescent="0.2">
      <c r="A122" s="347">
        <f t="shared" si="5"/>
        <v>13</v>
      </c>
      <c r="B122" s="339" t="s">
        <v>1155</v>
      </c>
      <c r="C122" s="339" t="s">
        <v>525</v>
      </c>
      <c r="D122" s="339"/>
      <c r="E122" s="339"/>
      <c r="F122" s="339" t="s">
        <v>836</v>
      </c>
      <c r="G122" s="339" t="s">
        <v>837</v>
      </c>
      <c r="H122" s="339" t="s">
        <v>783</v>
      </c>
      <c r="I122" s="340">
        <v>623</v>
      </c>
      <c r="J122" s="95" t="s">
        <v>839</v>
      </c>
    </row>
    <row r="123" spans="1:10" ht="22.5" x14ac:dyDescent="0.2">
      <c r="A123" s="347">
        <f>+A122+1</f>
        <v>14</v>
      </c>
      <c r="B123" s="339" t="s">
        <v>842</v>
      </c>
      <c r="C123" s="339" t="s">
        <v>25</v>
      </c>
      <c r="D123" s="339"/>
      <c r="E123" s="339"/>
      <c r="F123" s="339" t="s">
        <v>843</v>
      </c>
      <c r="G123" s="339" t="s">
        <v>844</v>
      </c>
      <c r="H123" s="339" t="s">
        <v>845</v>
      </c>
      <c r="I123" s="340">
        <v>653</v>
      </c>
      <c r="J123" s="95" t="s">
        <v>848</v>
      </c>
    </row>
    <row r="124" spans="1:10" ht="30" x14ac:dyDescent="0.2">
      <c r="A124" s="347">
        <f>+A123+1</f>
        <v>15</v>
      </c>
      <c r="B124" s="339" t="s">
        <v>851</v>
      </c>
      <c r="C124" s="339" t="s">
        <v>852</v>
      </c>
      <c r="D124" s="339"/>
      <c r="E124" s="339"/>
      <c r="F124" s="339" t="s">
        <v>853</v>
      </c>
      <c r="G124" s="339" t="s">
        <v>854</v>
      </c>
      <c r="H124" s="339" t="s">
        <v>855</v>
      </c>
      <c r="I124" s="340">
        <v>767</v>
      </c>
      <c r="J124" s="95" t="s">
        <v>858</v>
      </c>
    </row>
    <row r="125" spans="1:10" ht="22.5" x14ac:dyDescent="0.2">
      <c r="A125" s="347">
        <f>+A124+1</f>
        <v>16</v>
      </c>
      <c r="B125" s="339" t="s">
        <v>860</v>
      </c>
      <c r="C125" s="339" t="s">
        <v>861</v>
      </c>
      <c r="D125" s="339"/>
      <c r="E125" s="339"/>
      <c r="F125" s="339" t="s">
        <v>862</v>
      </c>
      <c r="G125" s="339" t="s">
        <v>863</v>
      </c>
      <c r="H125" s="339" t="s">
        <v>864</v>
      </c>
      <c r="I125" s="340">
        <v>662</v>
      </c>
      <c r="J125" s="95" t="s">
        <v>867</v>
      </c>
    </row>
    <row r="126" spans="1:10" ht="22.5" x14ac:dyDescent="0.2">
      <c r="A126" s="347">
        <f t="shared" si="5"/>
        <v>17</v>
      </c>
      <c r="B126" s="339" t="s">
        <v>870</v>
      </c>
      <c r="C126" s="339" t="s">
        <v>25</v>
      </c>
      <c r="D126" s="339"/>
      <c r="E126" s="339"/>
      <c r="F126" s="339" t="s">
        <v>871</v>
      </c>
      <c r="G126" s="339" t="s">
        <v>34</v>
      </c>
      <c r="H126" s="339" t="s">
        <v>864</v>
      </c>
      <c r="I126" s="340">
        <v>662</v>
      </c>
      <c r="J126" s="95" t="s">
        <v>873</v>
      </c>
    </row>
    <row r="127" spans="1:10" ht="22.5" x14ac:dyDescent="0.2">
      <c r="A127" s="347">
        <f t="shared" si="5"/>
        <v>18</v>
      </c>
      <c r="B127" s="339" t="s">
        <v>876</v>
      </c>
      <c r="C127" s="339" t="s">
        <v>66</v>
      </c>
      <c r="D127" s="339"/>
      <c r="E127" s="339"/>
      <c r="F127" s="339" t="s">
        <v>877</v>
      </c>
      <c r="G127" s="339" t="s">
        <v>34</v>
      </c>
      <c r="H127" s="339" t="s">
        <v>864</v>
      </c>
      <c r="I127" s="340">
        <v>662</v>
      </c>
      <c r="J127" s="95" t="s">
        <v>880</v>
      </c>
    </row>
    <row r="128" spans="1:10" ht="33.75" x14ac:dyDescent="0.2">
      <c r="A128" s="347">
        <f t="shared" si="5"/>
        <v>19</v>
      </c>
      <c r="B128" s="339" t="s">
        <v>883</v>
      </c>
      <c r="C128" s="339" t="s">
        <v>137</v>
      </c>
      <c r="D128" s="339"/>
      <c r="E128" s="339"/>
      <c r="F128" s="339" t="s">
        <v>884</v>
      </c>
      <c r="G128" s="339" t="s">
        <v>885</v>
      </c>
      <c r="H128" s="339" t="s">
        <v>886</v>
      </c>
      <c r="I128" s="340">
        <v>667</v>
      </c>
      <c r="J128" s="95" t="s">
        <v>888</v>
      </c>
    </row>
    <row r="129" spans="1:10" ht="15" x14ac:dyDescent="0.2">
      <c r="A129" s="347">
        <f>+A128+1</f>
        <v>20</v>
      </c>
      <c r="B129" s="339" t="s">
        <v>891</v>
      </c>
      <c r="C129" s="339" t="s">
        <v>25</v>
      </c>
      <c r="D129" s="339"/>
      <c r="E129" s="339"/>
      <c r="F129" s="339" t="s">
        <v>892</v>
      </c>
      <c r="G129" s="339"/>
      <c r="H129" s="339" t="s">
        <v>886</v>
      </c>
      <c r="I129" s="340">
        <v>667</v>
      </c>
      <c r="J129" s="95" t="s">
        <v>896</v>
      </c>
    </row>
    <row r="130" spans="1:10" ht="22.5" x14ac:dyDescent="0.2">
      <c r="A130" s="347">
        <f t="shared" si="5"/>
        <v>21</v>
      </c>
      <c r="B130" s="339" t="s">
        <v>906</v>
      </c>
      <c r="C130" s="339" t="s">
        <v>525</v>
      </c>
      <c r="D130" s="339"/>
      <c r="E130" s="339"/>
      <c r="F130" s="339" t="s">
        <v>907</v>
      </c>
      <c r="G130" s="339" t="s">
        <v>908</v>
      </c>
      <c r="H130" s="339" t="s">
        <v>886</v>
      </c>
      <c r="I130" s="340">
        <v>667</v>
      </c>
      <c r="J130" s="95" t="s">
        <v>910</v>
      </c>
    </row>
    <row r="131" spans="1:10" ht="22.5" x14ac:dyDescent="0.2">
      <c r="A131" s="347">
        <f t="shared" si="5"/>
        <v>22</v>
      </c>
      <c r="B131" s="339" t="s">
        <v>913</v>
      </c>
      <c r="C131" s="339" t="s">
        <v>914</v>
      </c>
      <c r="D131" s="339"/>
      <c r="E131" s="339"/>
      <c r="F131" s="339" t="s">
        <v>915</v>
      </c>
      <c r="G131" s="339" t="s">
        <v>916</v>
      </c>
      <c r="H131" s="339" t="s">
        <v>917</v>
      </c>
      <c r="I131" s="340">
        <v>681</v>
      </c>
      <c r="J131" s="95" t="s">
        <v>919</v>
      </c>
    </row>
    <row r="132" spans="1:10" ht="33.75" x14ac:dyDescent="0.2">
      <c r="A132" s="347">
        <f t="shared" si="5"/>
        <v>23</v>
      </c>
      <c r="B132" s="339" t="s">
        <v>922</v>
      </c>
      <c r="C132" s="339" t="s">
        <v>25</v>
      </c>
      <c r="D132" s="339"/>
      <c r="E132" s="339"/>
      <c r="F132" s="339" t="s">
        <v>923</v>
      </c>
      <c r="G132" s="339" t="s">
        <v>34</v>
      </c>
      <c r="H132" s="339" t="s">
        <v>917</v>
      </c>
      <c r="I132" s="340">
        <v>680</v>
      </c>
      <c r="J132" s="95" t="s">
        <v>926</v>
      </c>
    </row>
    <row r="133" spans="1:10" ht="22.5" x14ac:dyDescent="0.2">
      <c r="A133" s="347">
        <f t="shared" si="5"/>
        <v>24</v>
      </c>
      <c r="B133" s="339" t="s">
        <v>929</v>
      </c>
      <c r="C133" s="339" t="s">
        <v>25</v>
      </c>
      <c r="D133" s="339"/>
      <c r="E133" s="339"/>
      <c r="F133" s="339" t="s">
        <v>930</v>
      </c>
      <c r="G133" s="339" t="s">
        <v>931</v>
      </c>
      <c r="H133" s="339" t="s">
        <v>917</v>
      </c>
      <c r="I133" s="340">
        <v>6822368</v>
      </c>
      <c r="J133" s="95" t="s">
        <v>933</v>
      </c>
    </row>
    <row r="134" spans="1:10" ht="22.5" x14ac:dyDescent="0.2">
      <c r="A134" s="347">
        <f t="shared" si="5"/>
        <v>25</v>
      </c>
      <c r="B134" s="339" t="s">
        <v>936</v>
      </c>
      <c r="C134" s="339" t="s">
        <v>25</v>
      </c>
      <c r="D134" s="339"/>
      <c r="E134" s="339"/>
      <c r="F134" s="339" t="s">
        <v>937</v>
      </c>
      <c r="G134" s="339" t="s">
        <v>938</v>
      </c>
      <c r="H134" s="339" t="s">
        <v>917</v>
      </c>
      <c r="I134" s="340">
        <v>680</v>
      </c>
      <c r="J134" s="95" t="s">
        <v>941</v>
      </c>
    </row>
    <row r="135" spans="1:10" ht="15" x14ac:dyDescent="0.2">
      <c r="A135" s="347">
        <f t="shared" si="5"/>
        <v>26</v>
      </c>
      <c r="B135" s="339" t="s">
        <v>944</v>
      </c>
      <c r="C135" s="339" t="s">
        <v>25</v>
      </c>
      <c r="D135" s="339"/>
      <c r="E135" s="339"/>
      <c r="F135" s="339" t="s">
        <v>945</v>
      </c>
      <c r="G135" s="339" t="s">
        <v>34</v>
      </c>
      <c r="H135" s="339" t="s">
        <v>946</v>
      </c>
      <c r="I135" s="340">
        <v>678</v>
      </c>
      <c r="J135" s="95" t="s">
        <v>949</v>
      </c>
    </row>
    <row r="136" spans="1:10" ht="33.75" x14ac:dyDescent="0.2">
      <c r="A136" s="347">
        <f t="shared" si="5"/>
        <v>27</v>
      </c>
      <c r="B136" s="339" t="s">
        <v>952</v>
      </c>
      <c r="C136" s="339" t="s">
        <v>137</v>
      </c>
      <c r="D136" s="339"/>
      <c r="E136" s="339"/>
      <c r="F136" s="339" t="s">
        <v>953</v>
      </c>
      <c r="G136" s="339" t="s">
        <v>954</v>
      </c>
      <c r="H136" s="339" t="s">
        <v>955</v>
      </c>
      <c r="I136" s="340">
        <v>677</v>
      </c>
      <c r="J136" s="313" t="s">
        <v>958</v>
      </c>
    </row>
    <row r="137" spans="1:10" ht="22.5" x14ac:dyDescent="0.2">
      <c r="A137" s="347">
        <f>+A136+1</f>
        <v>28</v>
      </c>
      <c r="B137" s="339" t="s">
        <v>960</v>
      </c>
      <c r="C137" s="339" t="s">
        <v>25</v>
      </c>
      <c r="D137" s="339"/>
      <c r="E137" s="339"/>
      <c r="F137" s="339" t="s">
        <v>961</v>
      </c>
      <c r="G137" s="339" t="s">
        <v>962</v>
      </c>
      <c r="H137" s="339" t="s">
        <v>955</v>
      </c>
      <c r="I137" s="340">
        <v>677</v>
      </c>
      <c r="J137" s="95" t="s">
        <v>964</v>
      </c>
    </row>
    <row r="138" spans="1:10" ht="15" x14ac:dyDescent="0.2">
      <c r="A138" s="347">
        <f t="shared" si="5"/>
        <v>29</v>
      </c>
      <c r="B138" s="339" t="s">
        <v>967</v>
      </c>
      <c r="C138" s="339" t="s">
        <v>137</v>
      </c>
      <c r="D138" s="339"/>
      <c r="E138" s="339"/>
      <c r="F138" s="339" t="s">
        <v>968</v>
      </c>
      <c r="G138" s="339" t="s">
        <v>969</v>
      </c>
      <c r="H138" s="339" t="s">
        <v>955</v>
      </c>
      <c r="I138" s="340">
        <v>677</v>
      </c>
      <c r="J138" s="95" t="s">
        <v>972</v>
      </c>
    </row>
    <row r="139" spans="1:10" ht="22.5" x14ac:dyDescent="0.2">
      <c r="A139" s="347">
        <f t="shared" si="5"/>
        <v>30</v>
      </c>
      <c r="B139" s="339" t="s">
        <v>975</v>
      </c>
      <c r="C139" s="339" t="s">
        <v>197</v>
      </c>
      <c r="D139" s="339"/>
      <c r="E139" s="339"/>
      <c r="F139" s="339" t="s">
        <v>976</v>
      </c>
      <c r="G139" s="339" t="s">
        <v>34</v>
      </c>
      <c r="H139" s="339" t="s">
        <v>955</v>
      </c>
      <c r="I139" s="340">
        <v>677</v>
      </c>
      <c r="J139" s="313" t="s">
        <v>978</v>
      </c>
    </row>
    <row r="140" spans="1:10" ht="22.5" x14ac:dyDescent="0.2">
      <c r="A140" s="347">
        <f>+A139+1</f>
        <v>31</v>
      </c>
      <c r="B140" s="339" t="s">
        <v>981</v>
      </c>
      <c r="C140" s="339" t="s">
        <v>25</v>
      </c>
      <c r="D140" s="339"/>
      <c r="E140" s="339"/>
      <c r="F140" s="339" t="s">
        <v>982</v>
      </c>
      <c r="G140" s="339" t="s">
        <v>34</v>
      </c>
      <c r="H140" s="339" t="s">
        <v>955</v>
      </c>
      <c r="I140" s="340">
        <v>677</v>
      </c>
      <c r="J140" s="313" t="s">
        <v>985</v>
      </c>
    </row>
    <row r="141" spans="1:10" ht="33.75" x14ac:dyDescent="0.2">
      <c r="A141" s="347">
        <f t="shared" si="5"/>
        <v>32</v>
      </c>
      <c r="B141" s="339" t="s">
        <v>988</v>
      </c>
      <c r="C141" s="339" t="s">
        <v>137</v>
      </c>
      <c r="D141" s="339"/>
      <c r="E141" s="339"/>
      <c r="F141" s="339" t="s">
        <v>989</v>
      </c>
      <c r="G141" s="339" t="s">
        <v>34</v>
      </c>
      <c r="H141" s="339" t="s">
        <v>955</v>
      </c>
      <c r="I141" s="340">
        <v>677</v>
      </c>
      <c r="J141" s="313" t="s">
        <v>992</v>
      </c>
    </row>
    <row r="142" spans="1:10" ht="22.5" x14ac:dyDescent="0.2">
      <c r="A142" s="347">
        <f t="shared" si="5"/>
        <v>33</v>
      </c>
      <c r="B142" s="339" t="s">
        <v>995</v>
      </c>
      <c r="C142" s="339" t="s">
        <v>25</v>
      </c>
      <c r="D142" s="339"/>
      <c r="E142" s="339"/>
      <c r="F142" s="339" t="s">
        <v>996</v>
      </c>
      <c r="G142" s="339" t="s">
        <v>34</v>
      </c>
      <c r="H142" s="339" t="s">
        <v>955</v>
      </c>
      <c r="I142" s="340">
        <v>677</v>
      </c>
      <c r="J142" s="313" t="s">
        <v>999</v>
      </c>
    </row>
    <row r="143" spans="1:10" ht="22.5" x14ac:dyDescent="0.2">
      <c r="A143" s="347">
        <f t="shared" si="5"/>
        <v>34</v>
      </c>
      <c r="B143" s="339" t="s">
        <v>1008</v>
      </c>
      <c r="C143" s="339" t="s">
        <v>197</v>
      </c>
      <c r="D143" s="339"/>
      <c r="E143" s="339"/>
      <c r="F143" s="339" t="s">
        <v>1009</v>
      </c>
      <c r="G143" s="339" t="s">
        <v>34</v>
      </c>
      <c r="H143" s="339" t="s">
        <v>1010</v>
      </c>
      <c r="I143" s="340">
        <v>683</v>
      </c>
      <c r="J143" s="313" t="s">
        <v>1013</v>
      </c>
    </row>
    <row r="144" spans="1:10" ht="15" x14ac:dyDescent="0.2">
      <c r="A144" s="347">
        <f t="shared" si="5"/>
        <v>35</v>
      </c>
      <c r="B144" s="339" t="s">
        <v>1015</v>
      </c>
      <c r="C144" s="339" t="s">
        <v>25</v>
      </c>
      <c r="D144" s="339"/>
      <c r="E144" s="339"/>
      <c r="F144" s="339" t="s">
        <v>1016</v>
      </c>
      <c r="G144" s="339" t="s">
        <v>1017</v>
      </c>
      <c r="H144" s="339" t="s">
        <v>1018</v>
      </c>
      <c r="I144" s="340">
        <v>685</v>
      </c>
      <c r="J144" s="313" t="s">
        <v>1021</v>
      </c>
    </row>
    <row r="145" spans="1:10" ht="22.5" x14ac:dyDescent="0.2">
      <c r="A145" s="347">
        <f t="shared" si="5"/>
        <v>36</v>
      </c>
      <c r="B145" s="339" t="s">
        <v>1025</v>
      </c>
      <c r="C145" s="339" t="s">
        <v>197</v>
      </c>
      <c r="D145" s="339"/>
      <c r="E145" s="339"/>
      <c r="F145" s="339" t="s">
        <v>1026</v>
      </c>
      <c r="G145" s="339" t="s">
        <v>1027</v>
      </c>
      <c r="H145" s="339" t="s">
        <v>1018</v>
      </c>
      <c r="I145" s="340">
        <v>685</v>
      </c>
      <c r="J145" s="313" t="s">
        <v>1030</v>
      </c>
    </row>
    <row r="146" spans="1:10" ht="33.75" x14ac:dyDescent="0.2">
      <c r="A146" s="347">
        <f t="shared" si="5"/>
        <v>37</v>
      </c>
      <c r="B146" s="339" t="s">
        <v>1032</v>
      </c>
      <c r="C146" s="339" t="s">
        <v>197</v>
      </c>
      <c r="D146" s="339"/>
      <c r="E146" s="339"/>
      <c r="F146" s="339" t="s">
        <v>1033</v>
      </c>
      <c r="G146" s="339" t="s">
        <v>34</v>
      </c>
      <c r="H146" s="339" t="s">
        <v>1018</v>
      </c>
      <c r="I146" s="340">
        <v>685</v>
      </c>
      <c r="J146" s="342"/>
    </row>
    <row r="147" spans="1:10" ht="16.149999999999999" customHeight="1" thickBot="1" x14ac:dyDescent="0.25">
      <c r="A147" s="70"/>
      <c r="B147" s="71"/>
      <c r="C147" s="71"/>
      <c r="D147" s="71"/>
      <c r="E147" s="71"/>
      <c r="F147" s="71"/>
      <c r="G147" s="71"/>
      <c r="H147" s="71"/>
      <c r="I147" s="71"/>
      <c r="J147" s="71"/>
    </row>
    <row r="148" spans="1:10" ht="13.15" customHeight="1" x14ac:dyDescent="0.2">
      <c r="A148" s="346">
        <v>10</v>
      </c>
      <c r="B148" s="525" t="s">
        <v>1038</v>
      </c>
      <c r="C148" s="525"/>
      <c r="D148" s="525"/>
      <c r="E148" s="525"/>
      <c r="F148" s="525"/>
      <c r="G148" s="525"/>
      <c r="H148" s="525"/>
      <c r="I148" s="525"/>
      <c r="J148" s="525"/>
    </row>
    <row r="149" spans="1:10" ht="25.5" customHeight="1" x14ac:dyDescent="0.2">
      <c r="A149" s="347">
        <v>1</v>
      </c>
      <c r="B149" s="339" t="s">
        <v>1039</v>
      </c>
      <c r="C149" s="339" t="s">
        <v>25</v>
      </c>
      <c r="D149" s="339"/>
      <c r="E149" s="339"/>
      <c r="F149" s="339" t="s">
        <v>1040</v>
      </c>
      <c r="G149" s="339" t="s">
        <v>1041</v>
      </c>
      <c r="H149" s="339" t="s">
        <v>1042</v>
      </c>
      <c r="I149" s="340">
        <v>6560015</v>
      </c>
      <c r="J149" s="160" t="s">
        <v>1045</v>
      </c>
    </row>
    <row r="150" spans="1:10" ht="25.5" customHeight="1" x14ac:dyDescent="0.2">
      <c r="A150" s="347">
        <f>+A149+1</f>
        <v>2</v>
      </c>
      <c r="B150" s="339" t="s">
        <v>1048</v>
      </c>
      <c r="C150" s="339" t="s">
        <v>25</v>
      </c>
      <c r="D150" s="339"/>
      <c r="E150" s="339"/>
      <c r="F150" s="339" t="s">
        <v>1049</v>
      </c>
      <c r="G150" s="339" t="s">
        <v>1050</v>
      </c>
      <c r="H150" s="339" t="s">
        <v>1051</v>
      </c>
      <c r="I150" s="340">
        <v>751</v>
      </c>
      <c r="J150" s="160" t="s">
        <v>1054</v>
      </c>
    </row>
    <row r="151" spans="1:10" ht="25.5" customHeight="1" x14ac:dyDescent="0.2">
      <c r="A151" s="347">
        <f>+A150+1</f>
        <v>3</v>
      </c>
      <c r="B151" s="339" t="s">
        <v>1056</v>
      </c>
      <c r="C151" s="339" t="s">
        <v>25</v>
      </c>
      <c r="D151" s="339"/>
      <c r="E151" s="339"/>
      <c r="F151" s="339" t="s">
        <v>1057</v>
      </c>
      <c r="G151" s="339" t="s">
        <v>1058</v>
      </c>
      <c r="H151" s="339" t="s">
        <v>1051</v>
      </c>
      <c r="I151" s="340">
        <v>751</v>
      </c>
      <c r="J151" s="160" t="s">
        <v>1060</v>
      </c>
    </row>
    <row r="152" spans="1:10" ht="22.5" x14ac:dyDescent="0.2">
      <c r="A152" s="347">
        <f t="shared" ref="A152:A158" si="6">+A151+1</f>
        <v>4</v>
      </c>
      <c r="B152" s="339" t="s">
        <v>1062</v>
      </c>
      <c r="C152" s="339" t="s">
        <v>25</v>
      </c>
      <c r="D152" s="339"/>
      <c r="E152" s="339"/>
      <c r="F152" s="339" t="s">
        <v>1063</v>
      </c>
      <c r="G152" s="339" t="s">
        <v>34</v>
      </c>
      <c r="H152" s="339" t="s">
        <v>1064</v>
      </c>
      <c r="I152" s="340">
        <v>7327419</v>
      </c>
      <c r="J152" s="160" t="s">
        <v>96</v>
      </c>
    </row>
    <row r="153" spans="1:10" ht="22.5" x14ac:dyDescent="0.2">
      <c r="A153" s="347">
        <f t="shared" si="6"/>
        <v>5</v>
      </c>
      <c r="B153" s="339" t="s">
        <v>1068</v>
      </c>
      <c r="C153" s="339" t="s">
        <v>25</v>
      </c>
      <c r="D153" s="339"/>
      <c r="E153" s="339"/>
      <c r="F153" s="339" t="s">
        <v>1069</v>
      </c>
      <c r="G153" s="339" t="s">
        <v>1070</v>
      </c>
      <c r="H153" s="339" t="s">
        <v>1064</v>
      </c>
      <c r="I153" s="340">
        <v>7281502</v>
      </c>
      <c r="J153" s="160" t="s">
        <v>933</v>
      </c>
    </row>
    <row r="154" spans="1:10" ht="15" x14ac:dyDescent="0.2">
      <c r="A154" s="347">
        <f t="shared" si="6"/>
        <v>6</v>
      </c>
      <c r="B154" s="339" t="s">
        <v>1075</v>
      </c>
      <c r="C154" s="339" t="s">
        <v>25</v>
      </c>
      <c r="D154" s="339"/>
      <c r="E154" s="339"/>
      <c r="F154" s="339" t="s">
        <v>1076</v>
      </c>
      <c r="G154" s="339" t="s">
        <v>34</v>
      </c>
      <c r="H154" s="339" t="s">
        <v>1064</v>
      </c>
      <c r="I154" s="340">
        <v>731</v>
      </c>
      <c r="J154" s="160" t="s">
        <v>1079</v>
      </c>
    </row>
    <row r="155" spans="1:10" ht="15" x14ac:dyDescent="0.2">
      <c r="A155" s="347">
        <f t="shared" si="6"/>
        <v>7</v>
      </c>
      <c r="B155" s="339" t="s">
        <v>1082</v>
      </c>
      <c r="C155" s="339" t="s">
        <v>25</v>
      </c>
      <c r="D155" s="339"/>
      <c r="E155" s="339"/>
      <c r="F155" s="339" t="s">
        <v>1083</v>
      </c>
      <c r="G155" s="339" t="s">
        <v>34</v>
      </c>
      <c r="H155" s="339" t="s">
        <v>1064</v>
      </c>
      <c r="I155" s="340">
        <v>733</v>
      </c>
      <c r="J155" s="160" t="s">
        <v>1086</v>
      </c>
    </row>
    <row r="156" spans="1:10" ht="33.75" x14ac:dyDescent="0.2">
      <c r="A156" s="347">
        <f t="shared" si="6"/>
        <v>8</v>
      </c>
      <c r="B156" s="339" t="s">
        <v>1237</v>
      </c>
      <c r="C156" s="339" t="s">
        <v>137</v>
      </c>
      <c r="D156" s="339"/>
      <c r="E156" s="339"/>
      <c r="F156" s="339" t="s">
        <v>1238</v>
      </c>
      <c r="G156" s="339" t="s">
        <v>1239</v>
      </c>
      <c r="H156" s="339" t="s">
        <v>1064</v>
      </c>
      <c r="I156" s="340">
        <v>716</v>
      </c>
      <c r="J156" s="160" t="s">
        <v>1240</v>
      </c>
    </row>
    <row r="157" spans="1:10" ht="45" x14ac:dyDescent="0.2">
      <c r="A157" s="347">
        <f t="shared" si="6"/>
        <v>9</v>
      </c>
      <c r="B157" s="339" t="s">
        <v>1089</v>
      </c>
      <c r="C157" s="339" t="s">
        <v>25</v>
      </c>
      <c r="D157" s="339"/>
      <c r="E157" s="339"/>
      <c r="F157" s="339" t="s">
        <v>1090</v>
      </c>
      <c r="G157" s="339" t="s">
        <v>1091</v>
      </c>
      <c r="H157" s="339" t="s">
        <v>1064</v>
      </c>
      <c r="I157" s="340">
        <v>715</v>
      </c>
      <c r="J157" s="160" t="s">
        <v>1093</v>
      </c>
    </row>
    <row r="158" spans="1:10" ht="33.75" x14ac:dyDescent="0.2">
      <c r="A158" s="347">
        <f t="shared" si="6"/>
        <v>10</v>
      </c>
      <c r="B158" s="339" t="s">
        <v>1101</v>
      </c>
      <c r="C158" s="339" t="s">
        <v>25</v>
      </c>
      <c r="D158" s="339"/>
      <c r="E158" s="339"/>
      <c r="F158" s="339" t="s">
        <v>1102</v>
      </c>
      <c r="G158" s="339" t="s">
        <v>1103</v>
      </c>
      <c r="H158" s="339" t="s">
        <v>1064</v>
      </c>
      <c r="I158" s="340">
        <v>731</v>
      </c>
      <c r="J158" s="160" t="s">
        <v>1106</v>
      </c>
    </row>
    <row r="159" spans="1:10" ht="12" thickBot="1" x14ac:dyDescent="0.25">
      <c r="A159" s="138"/>
      <c r="B159" s="71"/>
      <c r="C159" s="71"/>
      <c r="D159" s="71"/>
      <c r="E159" s="71"/>
      <c r="F159" s="71"/>
      <c r="G159" s="71"/>
      <c r="H159" s="71"/>
      <c r="I159" s="71"/>
      <c r="J159" s="71"/>
    </row>
    <row r="160" spans="1:10" ht="13.15" customHeight="1" x14ac:dyDescent="0.2">
      <c r="A160" s="348">
        <v>4</v>
      </c>
      <c r="B160" s="526" t="s">
        <v>1109</v>
      </c>
      <c r="C160" s="526"/>
      <c r="D160" s="526"/>
      <c r="E160" s="526"/>
      <c r="F160" s="526"/>
      <c r="G160" s="526"/>
      <c r="H160" s="526"/>
      <c r="I160" s="526"/>
      <c r="J160" s="526"/>
    </row>
    <row r="161" spans="1:10" ht="22.5" x14ac:dyDescent="0.2">
      <c r="A161" s="349">
        <v>1</v>
      </c>
      <c r="B161" s="350" t="s">
        <v>1110</v>
      </c>
      <c r="C161" s="350" t="s">
        <v>861</v>
      </c>
      <c r="D161" s="350"/>
      <c r="E161" s="350"/>
      <c r="F161" s="350" t="s">
        <v>1111</v>
      </c>
      <c r="G161" s="350" t="s">
        <v>1112</v>
      </c>
      <c r="H161" s="350" t="s">
        <v>1113</v>
      </c>
      <c r="I161" s="351">
        <v>601</v>
      </c>
      <c r="J161" s="45" t="s">
        <v>1116</v>
      </c>
    </row>
    <row r="162" spans="1:10" ht="22.5" x14ac:dyDescent="0.2">
      <c r="A162" s="349">
        <f>+A161+1</f>
        <v>2</v>
      </c>
      <c r="B162" s="350" t="s">
        <v>1119</v>
      </c>
      <c r="C162" s="350" t="s">
        <v>137</v>
      </c>
      <c r="D162" s="350"/>
      <c r="E162" s="350"/>
      <c r="F162" s="350" t="s">
        <v>1120</v>
      </c>
      <c r="G162" s="350"/>
      <c r="H162" s="350" t="s">
        <v>1121</v>
      </c>
      <c r="I162" s="351">
        <v>794</v>
      </c>
      <c r="J162" s="45"/>
    </row>
    <row r="163" spans="1:10" ht="22.5" x14ac:dyDescent="0.2">
      <c r="A163" s="349">
        <f t="shared" ref="A163:A164" si="7">+A162+1</f>
        <v>3</v>
      </c>
      <c r="B163" s="350" t="s">
        <v>1125</v>
      </c>
      <c r="C163" s="350" t="s">
        <v>25</v>
      </c>
      <c r="D163" s="350"/>
      <c r="E163" s="350"/>
      <c r="F163" s="350" t="s">
        <v>1126</v>
      </c>
      <c r="G163" s="350" t="s">
        <v>1127</v>
      </c>
      <c r="H163" s="350" t="s">
        <v>1128</v>
      </c>
      <c r="I163" s="351">
        <v>782</v>
      </c>
      <c r="J163" s="45" t="s">
        <v>1130</v>
      </c>
    </row>
    <row r="164" spans="1:10" s="43" customFormat="1" ht="22.5" x14ac:dyDescent="0.2">
      <c r="A164" s="349">
        <f t="shared" si="7"/>
        <v>4</v>
      </c>
      <c r="B164" s="350" t="s">
        <v>1133</v>
      </c>
      <c r="C164" s="350" t="s">
        <v>25</v>
      </c>
      <c r="D164" s="350"/>
      <c r="E164" s="350"/>
      <c r="F164" s="350" t="s">
        <v>1134</v>
      </c>
      <c r="G164" s="350" t="s">
        <v>34</v>
      </c>
      <c r="H164" s="350" t="s">
        <v>1135</v>
      </c>
      <c r="I164" s="351">
        <v>664</v>
      </c>
      <c r="J164" s="45" t="s">
        <v>1137</v>
      </c>
    </row>
    <row r="165" spans="1:10" ht="14.65" customHeight="1" x14ac:dyDescent="0.2"/>
    <row r="166" spans="1:10" x14ac:dyDescent="0.2">
      <c r="A166" s="506" t="s">
        <v>1404</v>
      </c>
      <c r="B166" s="506"/>
    </row>
    <row r="167" spans="1:10" x14ac:dyDescent="0.2">
      <c r="A167" s="506"/>
      <c r="B167" s="506"/>
    </row>
  </sheetData>
  <mergeCells count="8">
    <mergeCell ref="A166:B167"/>
    <mergeCell ref="B109:J109"/>
    <mergeCell ref="A1:J1"/>
    <mergeCell ref="B3:J3"/>
    <mergeCell ref="B70:J70"/>
    <mergeCell ref="B96:J96"/>
    <mergeCell ref="B148:J148"/>
    <mergeCell ref="B160:J160"/>
  </mergeCells>
  <hyperlinks>
    <hyperlink ref="J9" r:id="rId1" xr:uid="{D216C2CF-0C44-48CB-AB60-7AA3B7743833}"/>
    <hyperlink ref="J10" r:id="rId2" xr:uid="{79928C51-61D0-4AE0-AA85-F65CE1B2C6BF}"/>
    <hyperlink ref="J11" r:id="rId3" xr:uid="{BBF0C3C3-944D-4421-8668-56698A4A54F5}"/>
    <hyperlink ref="J12" r:id="rId4" xr:uid="{8EC4A77B-7170-4BA6-A8DA-0EF0A6C75E87}"/>
    <hyperlink ref="J14" r:id="rId5" xr:uid="{B8422DB9-5B4E-4BBB-AED4-25D9D1680B13}"/>
    <hyperlink ref="J15" r:id="rId6" xr:uid="{F3C9FA41-FAD9-4A10-A892-02A315961D5C}"/>
    <hyperlink ref="J16" r:id="rId7" xr:uid="{04250DF1-CC84-4455-9416-2A51326A43D4}"/>
    <hyperlink ref="J17" r:id="rId8" xr:uid="{EB659DB5-E2EC-400E-8C87-8B65C506F682}"/>
    <hyperlink ref="J18" r:id="rId9" xr:uid="{4B07909B-5D9E-4EBA-B3CB-4BEE3CEF375F}"/>
    <hyperlink ref="J23" r:id="rId10" xr:uid="{13C6CCDF-5C98-44F6-9940-2327E5273FA7}"/>
    <hyperlink ref="J26" r:id="rId11" xr:uid="{7BE3E688-B221-4C87-918B-9F20C8E140FB}"/>
    <hyperlink ref="J27" r:id="rId12" xr:uid="{709D9388-BED4-4031-84DD-C0B6FB8FD698}"/>
    <hyperlink ref="J28" r:id="rId13" xr:uid="{AAD76137-83C0-4050-A319-F7C80B7A0D46}"/>
    <hyperlink ref="J29" r:id="rId14" xr:uid="{A4063D87-D1AF-4459-8472-4D606BC29879}"/>
    <hyperlink ref="J30" r:id="rId15" xr:uid="{DE34D623-E991-4003-9C3A-18AD99B41C74}"/>
    <hyperlink ref="J31" r:id="rId16" xr:uid="{0F93151E-FB44-4E59-93D3-B5AADA04D75B}"/>
    <hyperlink ref="J4" r:id="rId17" xr:uid="{65E3D466-63FE-4475-9D84-25BB1FA0347F}"/>
    <hyperlink ref="J24" r:id="rId18" xr:uid="{3765FCB6-3C7B-462D-AF0A-643DCA42EC9C}"/>
    <hyperlink ref="J22" r:id="rId19" xr:uid="{AB27EF8B-3876-433A-B9A4-AA58A99719E5}"/>
    <hyperlink ref="J5" r:id="rId20" xr:uid="{D41E78C5-B4FC-4800-A1ED-68F4425D986F}"/>
    <hyperlink ref="J35" r:id="rId21" xr:uid="{3E095864-D78F-4499-9CE0-9A5E980310B7}"/>
    <hyperlink ref="J32" r:id="rId22" xr:uid="{C8B956B6-818E-4903-8EC6-46758851253A}"/>
    <hyperlink ref="J33" r:id="rId23" xr:uid="{39A9D908-477C-4D29-A3EE-5C68014335D0}"/>
    <hyperlink ref="J36" r:id="rId24" xr:uid="{1C2E83C1-5F49-4A79-A156-D2B85830E110}"/>
    <hyperlink ref="J37" r:id="rId25" xr:uid="{27CF1E74-D88C-4CEA-BC8B-F8705A0CEA82}"/>
    <hyperlink ref="J38" r:id="rId26" xr:uid="{44ABE129-9386-40B2-B34E-5593D99503DE}"/>
    <hyperlink ref="J40" r:id="rId27" xr:uid="{707734C3-69EA-4646-B788-A6CCA7F60BF7}"/>
    <hyperlink ref="J41" r:id="rId28" xr:uid="{D3D913FF-6E32-48CE-8383-A71828D867CD}"/>
    <hyperlink ref="J42" r:id="rId29" xr:uid="{D0CBE004-CC17-481F-B1BB-941B305271CC}"/>
    <hyperlink ref="J45" r:id="rId30" xr:uid="{1DFAE152-3B3A-4745-ADBA-0A2CAF73A1DC}"/>
    <hyperlink ref="J46" r:id="rId31" xr:uid="{47380189-0EBD-4736-8040-028097081C77}"/>
    <hyperlink ref="J44" r:id="rId32" xr:uid="{7F25F55D-D8AD-46D2-BEE9-322F0FBBB3DF}"/>
    <hyperlink ref="J47" r:id="rId33" xr:uid="{0378EE55-5970-4A8B-A414-7354B2F23AFB}"/>
    <hyperlink ref="J48" r:id="rId34" xr:uid="{E42E3626-35E2-4A4D-BFFD-9D1D81B6DC69}"/>
    <hyperlink ref="J50" r:id="rId35" xr:uid="{7A432D47-1402-4521-8F12-B77C5414655F}"/>
    <hyperlink ref="J52" r:id="rId36" xr:uid="{03A217AA-9BD4-46B3-8C2F-7CABC2B8CB9A}"/>
    <hyperlink ref="J53" r:id="rId37" xr:uid="{B915B00C-9A16-41B7-ABB5-1577B733AC69}"/>
    <hyperlink ref="J55" r:id="rId38" xr:uid="{D8CB1435-A304-40C9-972C-1E99D18B59C3}"/>
    <hyperlink ref="J56" r:id="rId39" xr:uid="{6B43CDC4-1055-4436-A985-F95C0B3A5D72}"/>
    <hyperlink ref="J58" r:id="rId40" xr:uid="{414EBCD1-F2BD-44F8-B62D-3244B958B5E0}"/>
    <hyperlink ref="J54" r:id="rId41" xr:uid="{0D1EB1D9-4B9E-4741-90B9-E592039EBB9D}"/>
    <hyperlink ref="J49" r:id="rId42" xr:uid="{7845B410-BD28-4219-99A1-9EAE127EA0CA}"/>
    <hyperlink ref="J71" r:id="rId43" xr:uid="{17A516C8-2879-4412-9833-8D2877C31845}"/>
    <hyperlink ref="J75" r:id="rId44" xr:uid="{7B1B5A46-C118-4C0C-B8F4-CB022FCFEE62}"/>
    <hyperlink ref="J81" r:id="rId45" xr:uid="{3C3432A2-510B-4602-96DA-60889476D808}"/>
    <hyperlink ref="J84" r:id="rId46" xr:uid="{026FDB16-866F-4E5F-880E-C8457428D5D8}"/>
    <hyperlink ref="J98" r:id="rId47" xr:uid="{96735F10-9A38-4D7C-9161-A1B10FABEA34}"/>
    <hyperlink ref="J97" r:id="rId48" xr:uid="{38A4EA6B-2446-4145-B4C7-8EE4A9D325C2}"/>
    <hyperlink ref="J99" r:id="rId49" xr:uid="{409F2CD8-6680-46B8-8804-9FF6AA6285B9}"/>
    <hyperlink ref="J100" r:id="rId50" xr:uid="{6B3E8A58-20DC-4580-B92C-2F429E785E75}"/>
    <hyperlink ref="J101" r:id="rId51" xr:uid="{902B8D80-88FB-466A-81F1-A919B09D6257}"/>
    <hyperlink ref="J102" r:id="rId52" xr:uid="{AE414EA9-0A91-490C-899A-D024101B86A8}"/>
    <hyperlink ref="J103" r:id="rId53" xr:uid="{A2525291-217D-4C88-AA01-5BF0EA81AE65}"/>
    <hyperlink ref="J104" r:id="rId54" xr:uid="{F38E49D7-FFE1-479E-85F9-2D3B8BB33DEF}"/>
    <hyperlink ref="J107" r:id="rId55" xr:uid="{B3EC0368-851D-403E-A682-E4186D7A4C80}"/>
    <hyperlink ref="J110" r:id="rId56" xr:uid="{96803432-9AAB-4D2F-91DA-83D490C78F94}"/>
    <hyperlink ref="J112" r:id="rId57" xr:uid="{27406D01-086E-41D8-A85D-E1E8AD12C908}"/>
    <hyperlink ref="J113" r:id="rId58" xr:uid="{7D78DFFD-77DB-40E2-8F5F-8212F881C55A}"/>
    <hyperlink ref="J115" r:id="rId59" xr:uid="{401618D1-0508-4741-8381-6E38579F19E6}"/>
    <hyperlink ref="J116" r:id="rId60" xr:uid="{C0F0C8B1-0F1A-4486-9E94-61928550F1AB}"/>
    <hyperlink ref="J117" r:id="rId61" xr:uid="{1C106AA7-0688-421E-A968-D607F6C0A56F}"/>
    <hyperlink ref="J114" r:id="rId62" xr:uid="{7DD17236-A947-4DE0-B36B-39B9800CCB21}"/>
    <hyperlink ref="J140" r:id="rId63" xr:uid="{E94B268C-25DF-4DF8-BF5A-24C3A506C0E4}"/>
    <hyperlink ref="J142" r:id="rId64" xr:uid="{FE35EA25-10D1-469F-84C3-E20FC9D4E1DD}"/>
    <hyperlink ref="J144" r:id="rId65" xr:uid="{22D9D83A-8541-4A64-8004-169B20475452}"/>
    <hyperlink ref="J145" r:id="rId66" xr:uid="{B40A4F01-1127-4868-9C7D-18A3D730993B}"/>
    <hyperlink ref="J139" r:id="rId67" xr:uid="{6E6AF785-5677-46B6-836F-4667739C0B1F}"/>
    <hyperlink ref="J141" r:id="rId68" xr:uid="{52C9BFD2-6FAE-4453-9F51-409861968C1D}"/>
    <hyperlink ref="J118" r:id="rId69" xr:uid="{126719B5-3BA9-4D63-9122-E1390F032C8D}"/>
    <hyperlink ref="J121" r:id="rId70" xr:uid="{25658E0A-F1E2-41FC-A325-403BA80BA07B}"/>
    <hyperlink ref="J122" r:id="rId71" xr:uid="{36FF7A37-A99B-4263-B818-B53615C7CB2F}"/>
    <hyperlink ref="J123" r:id="rId72" xr:uid="{78B8F38E-9A9D-48AC-BB55-BDC5239A46F9}"/>
    <hyperlink ref="J124" r:id="rId73" xr:uid="{9ADB1724-5654-4815-9D00-B03EC88241EF}"/>
    <hyperlink ref="J125" r:id="rId74" xr:uid="{0FDAC383-70F7-49D9-B7D4-392CEB94370C}"/>
    <hyperlink ref="J126" r:id="rId75" xr:uid="{52063EAB-71A2-4E50-A00C-EBEDDCECE2DC}"/>
    <hyperlink ref="J127" r:id="rId76" xr:uid="{6DE516B8-7436-44D6-B1E4-031EAD5F7425}"/>
    <hyperlink ref="J128" r:id="rId77" xr:uid="{89487819-D97F-4BDC-B9EA-B0373BFA39C2}"/>
    <hyperlink ref="J129" r:id="rId78" xr:uid="{9BE56593-B22E-447A-B8D2-19E5EA03FE32}"/>
    <hyperlink ref="J130" r:id="rId79" xr:uid="{9B96CA10-7642-46FC-ADA7-6B4719A4EFE2}"/>
    <hyperlink ref="J131" r:id="rId80" xr:uid="{6D8BE8C5-6169-457C-9B47-6E84BEE67A7E}"/>
    <hyperlink ref="J132" r:id="rId81" xr:uid="{5B02377E-6A52-4EF5-B9D9-74337037237F}"/>
    <hyperlink ref="J133" r:id="rId82" xr:uid="{12818B0F-5167-4408-99D1-D2C1EA1235F5}"/>
    <hyperlink ref="J134" r:id="rId83" xr:uid="{CCDC522E-F7A9-4AB4-8BB3-F0E41F7B2C61}"/>
    <hyperlink ref="J135" r:id="rId84" xr:uid="{039D6DD2-8E2D-491D-BF60-CAAA08F4A51E}"/>
    <hyperlink ref="J137" r:id="rId85" xr:uid="{6DD9FEC0-40FF-412B-B9DF-FC40D122F430}"/>
    <hyperlink ref="J138" r:id="rId86" xr:uid="{FEC8B231-05ED-4FB2-855D-236FE03E737F}"/>
    <hyperlink ref="J149" r:id="rId87" xr:uid="{7F8C2433-BDF2-4875-BB80-B30BD0BB1806}"/>
    <hyperlink ref="J152" r:id="rId88" xr:uid="{8632FB84-78FD-4F80-98BF-0FFF905884DE}"/>
    <hyperlink ref="J153" r:id="rId89" xr:uid="{8A21F076-E812-4A4B-A6A7-28F82CBFF137}"/>
    <hyperlink ref="J154" r:id="rId90" xr:uid="{482FE27B-4395-49E0-AA91-12A738BCEA39}"/>
    <hyperlink ref="J155" r:id="rId91" xr:uid="{0245B19C-D982-40C0-BD77-347910C41850}"/>
    <hyperlink ref="J156" r:id="rId92" xr:uid="{5ED1A9A3-909B-40D2-B828-3BB5F9538D2B}"/>
    <hyperlink ref="J158" r:id="rId93" xr:uid="{6C2ED026-1F66-4E89-BDB7-F3DAC1215D3C}"/>
    <hyperlink ref="J157" r:id="rId94" xr:uid="{AE1247BE-E031-4339-BA0C-A702EB822961}"/>
    <hyperlink ref="J161" r:id="rId95" xr:uid="{BEE1540C-042A-4238-8A53-024C5810EA68}"/>
    <hyperlink ref="J164" r:id="rId96" xr:uid="{855F10EB-3440-497E-879C-EA3B01B200BD}"/>
    <hyperlink ref="J163" r:id="rId97" xr:uid="{4CCB7441-7EE4-4BFE-91DC-DCC5AB539B9E}"/>
    <hyperlink ref="J119" r:id="rId98" xr:uid="{EB0A1DE2-653C-4327-8879-02EBAC1895B7}"/>
    <hyperlink ref="J62" r:id="rId99" xr:uid="{B870FC07-CF64-4821-ADF2-5D5A4C706E31}"/>
    <hyperlink ref="J136" r:id="rId100" xr:uid="{D927744C-ACF3-4651-9D15-B18126509E4E}"/>
    <hyperlink ref="J72" r:id="rId101" xr:uid="{4C980320-75CD-4134-BB9C-A4926CC942AD}"/>
    <hyperlink ref="J73" r:id="rId102" xr:uid="{FB1521D7-CF1A-4C60-8A6F-93614A7A54B0}"/>
    <hyperlink ref="J76" r:id="rId103" xr:uid="{D7FE2AAF-7A0B-4DCB-BB24-B8FFA2721277}"/>
    <hyperlink ref="J77" r:id="rId104" xr:uid="{113C8753-DF20-47F8-BBD3-496F4CBBEF15}"/>
    <hyperlink ref="J79" r:id="rId105" xr:uid="{A885EC1B-47F0-43DA-9324-9C9F772EA57A}"/>
    <hyperlink ref="J80" r:id="rId106" xr:uid="{75BD832F-6469-4409-8210-9461CA8B5403}"/>
    <hyperlink ref="J82" r:id="rId107" xr:uid="{D5E63393-9C70-4341-9472-5421989C5B48}"/>
    <hyperlink ref="J83" r:id="rId108" xr:uid="{DBCEEC06-74FC-46BC-9D00-A5BAF2D456CC}"/>
    <hyperlink ref="J85" r:id="rId109" xr:uid="{1ED4F097-2FE6-4884-A779-8F9CE69A8205}"/>
    <hyperlink ref="J74" r:id="rId110" xr:uid="{9BD82584-B8F0-4A1D-B2D0-21CC06AD30FD}"/>
    <hyperlink ref="J59" r:id="rId111" xr:uid="{EFB554FE-389E-42C0-B624-0D84019AA961}"/>
    <hyperlink ref="J60" r:id="rId112" xr:uid="{FC480912-DE9E-4769-8B08-9CDBBBFA184B}"/>
    <hyperlink ref="J61" r:id="rId113" xr:uid="{2F4FCA4C-D0DE-4A81-AF7A-DAF12F74631F}"/>
    <hyperlink ref="J63" r:id="rId114" xr:uid="{D4214708-F240-40DA-8A0F-A0FC92639418}"/>
    <hyperlink ref="J87" r:id="rId115" xr:uid="{B08274B5-29CD-4CEC-A1E4-D879A3C6EACE}"/>
    <hyperlink ref="J88" r:id="rId116" xr:uid="{7D5FB5D8-CA67-4E61-AB32-8E4EE4EA404A}"/>
    <hyperlink ref="J89" r:id="rId117" xr:uid="{183B7F56-6209-4B98-BCB0-25C159AE4161}"/>
    <hyperlink ref="J91" r:id="rId118" xr:uid="{2DDBBBAC-E19E-43FC-8DC4-89D6FA733D32}"/>
    <hyperlink ref="J92" r:id="rId119" xr:uid="{16F0E820-18BF-4A5B-AEC6-F02247B89256}"/>
    <hyperlink ref="J93" r:id="rId120" xr:uid="{4693FAC8-33F9-4A54-B358-4076A141E7C6}"/>
    <hyperlink ref="J94" r:id="rId121" xr:uid="{8357C7F2-0E7F-424F-AC2A-DE15FE8B7E12}"/>
    <hyperlink ref="J19" r:id="rId122" xr:uid="{568F7494-B6D6-46E0-A527-20DD2AB48E24}"/>
    <hyperlink ref="J51" r:id="rId123" xr:uid="{3432BF29-82F2-40D8-855A-3CA6D8DECF85}"/>
    <hyperlink ref="J143" r:id="rId124" xr:uid="{AE2639AA-B44A-42DA-BA03-270A33E8374F}"/>
    <hyperlink ref="J64" r:id="rId125" xr:uid="{6B4370F4-C19E-4133-B924-F0FF59108A6E}"/>
    <hyperlink ref="J8" r:id="rId126" xr:uid="{4B355F82-EA3F-4433-8C97-14A2AF59C5B5}"/>
    <hyperlink ref="J86" r:id="rId127" xr:uid="{189229A2-A672-4DF0-B6C5-2611E19887AF}"/>
    <hyperlink ref="J57" r:id="rId128" xr:uid="{51521921-D60C-4F26-BB63-E4DAC2F8C9F1}"/>
    <hyperlink ref="J90" r:id="rId129" xr:uid="{FFF94765-F215-4AEF-B606-9F185D0DBD44}"/>
    <hyperlink ref="J111" r:id="rId130" xr:uid="{3A7157FC-300A-4105-914C-2F7166DC7BBC}"/>
    <hyperlink ref="J66" r:id="rId131" xr:uid="{878F4A13-DE45-487D-930D-D2F82CF9A12A}"/>
    <hyperlink ref="J68" r:id="rId132" xr:uid="{80B446F0-824D-45B3-8A3A-32A24EC0A46E}"/>
    <hyperlink ref="J150" r:id="rId133" xr:uid="{69E69A07-CD0B-4B53-8A04-BE336D16B9AD}"/>
    <hyperlink ref="J6" r:id="rId134" xr:uid="{27FB50B8-8443-4DF9-B312-4A679E601FAE}"/>
    <hyperlink ref="J151" r:id="rId135" xr:uid="{C90C3C67-1090-4CAF-ADAF-E998FA18B22F}"/>
    <hyperlink ref="J34" r:id="rId136" xr:uid="{0614CA46-8A92-41C5-990A-19CECC0C7A04}"/>
    <hyperlink ref="J39" r:id="rId137" xr:uid="{2080D6A7-0D99-4ADF-BE3B-6725A568F287}"/>
    <hyperlink ref="J65" r:id="rId138" xr:uid="{08BAD3D9-9FA9-4DEC-9A56-9B0C1A24E2F9}"/>
    <hyperlink ref="J13" r:id="rId139" xr:uid="{1DDBBB03-566B-4B8A-B100-F9CC0AD2EE5E}"/>
    <hyperlink ref="J78" r:id="rId140" xr:uid="{1BFA71B2-5E74-4959-BA3D-B983A2379D7B}"/>
    <hyperlink ref="J67" r:id="rId141" xr:uid="{5D33DA1F-C3F6-44EE-A53A-924899F10348}"/>
    <hyperlink ref="J7" r:id="rId142" xr:uid="{78100897-BF39-4B6C-ACFC-1C8810F8C4A9}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C8EFB1-2393-4626-A7C0-2DE5E9EEF8E8}">
  <dimension ref="A1:S17"/>
  <sheetViews>
    <sheetView workbookViewId="0">
      <selection activeCell="N25" sqref="N25"/>
    </sheetView>
  </sheetViews>
  <sheetFormatPr defaultRowHeight="15" x14ac:dyDescent="0.25"/>
  <cols>
    <col min="2" max="2" width="19.7109375" customWidth="1"/>
    <col min="3" max="3" width="15.5703125" customWidth="1"/>
    <col min="4" max="4" width="19" customWidth="1"/>
    <col min="5" max="5" width="19.7109375" customWidth="1"/>
    <col min="6" max="6" width="12.7109375" customWidth="1"/>
    <col min="14" max="14" width="11.28515625" customWidth="1"/>
    <col min="15" max="15" width="14.28515625" customWidth="1"/>
    <col min="16" max="16" width="14.140625" customWidth="1"/>
    <col min="17" max="17" width="44.5703125" customWidth="1"/>
    <col min="18" max="18" width="38.28515625" customWidth="1"/>
  </cols>
  <sheetData>
    <row r="1" spans="1:19" ht="15.75" x14ac:dyDescent="0.25">
      <c r="A1" s="479" t="s">
        <v>1241</v>
      </c>
      <c r="B1" s="480"/>
      <c r="C1" s="480"/>
      <c r="D1" s="480"/>
      <c r="E1" s="480"/>
      <c r="F1" s="480"/>
      <c r="G1" s="480"/>
      <c r="H1" s="480"/>
      <c r="I1" s="480"/>
      <c r="J1" s="480"/>
      <c r="K1" s="480"/>
      <c r="L1" s="480"/>
      <c r="M1" s="480"/>
      <c r="N1" s="480"/>
      <c r="O1" s="480"/>
      <c r="P1" s="480"/>
      <c r="Q1" s="480"/>
      <c r="R1" s="480"/>
      <c r="S1" s="1"/>
    </row>
    <row r="2" spans="1:19" ht="34.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  <c r="L2" s="4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  <c r="R2" s="4" t="s">
        <v>17</v>
      </c>
      <c r="S2" s="6"/>
    </row>
    <row r="3" spans="1:19" ht="15.75" thickBot="1" x14ac:dyDescent="0.3">
      <c r="A3" s="10">
        <v>10</v>
      </c>
      <c r="B3" s="482" t="s">
        <v>1242</v>
      </c>
      <c r="C3" s="482"/>
      <c r="D3" s="482"/>
      <c r="E3" s="482"/>
      <c r="F3" s="482"/>
      <c r="G3" s="482"/>
      <c r="H3" s="482"/>
      <c r="I3" s="482"/>
      <c r="J3" s="482"/>
      <c r="K3" s="482"/>
      <c r="L3" s="482"/>
      <c r="M3" s="482"/>
      <c r="N3" s="482"/>
      <c r="O3" s="482"/>
      <c r="P3" s="482"/>
      <c r="Q3" s="482"/>
      <c r="R3" s="482"/>
      <c r="S3" s="1"/>
    </row>
    <row r="4" spans="1:19" x14ac:dyDescent="0.25">
      <c r="A4" s="14">
        <v>1</v>
      </c>
      <c r="B4" s="24" t="s">
        <v>182</v>
      </c>
      <c r="C4" s="24" t="s">
        <v>25</v>
      </c>
      <c r="D4" s="24" t="s">
        <v>183</v>
      </c>
      <c r="E4" s="24" t="s">
        <v>0</v>
      </c>
      <c r="F4" s="24" t="s">
        <v>107</v>
      </c>
      <c r="G4" s="25">
        <v>901</v>
      </c>
      <c r="H4" s="26">
        <v>2</v>
      </c>
      <c r="I4" s="34">
        <v>33</v>
      </c>
      <c r="J4" s="26">
        <v>15</v>
      </c>
      <c r="K4" s="24" t="s">
        <v>184</v>
      </c>
      <c r="L4" s="24" t="s">
        <v>131</v>
      </c>
      <c r="M4" s="24" t="s">
        <v>185</v>
      </c>
      <c r="N4" s="24" t="s">
        <v>186</v>
      </c>
      <c r="O4" s="28">
        <v>7877253436</v>
      </c>
      <c r="P4" s="28">
        <v>7877771080</v>
      </c>
      <c r="Q4" s="37" t="s">
        <v>187</v>
      </c>
      <c r="R4" s="37" t="s">
        <v>188</v>
      </c>
      <c r="S4" s="43"/>
    </row>
    <row r="5" spans="1:19" ht="22.5" x14ac:dyDescent="0.25">
      <c r="A5" s="14">
        <f>+A4+1</f>
        <v>2</v>
      </c>
      <c r="B5" s="24" t="s">
        <v>207</v>
      </c>
      <c r="C5" s="24" t="s">
        <v>197</v>
      </c>
      <c r="D5" s="24" t="s">
        <v>208</v>
      </c>
      <c r="E5" s="24" t="s">
        <v>34</v>
      </c>
      <c r="F5" s="24" t="s">
        <v>107</v>
      </c>
      <c r="G5" s="25">
        <v>901</v>
      </c>
      <c r="H5" s="26">
        <v>1</v>
      </c>
      <c r="I5" s="34">
        <v>5</v>
      </c>
      <c r="J5" s="26">
        <v>3</v>
      </c>
      <c r="K5" s="24" t="s">
        <v>67</v>
      </c>
      <c r="L5" s="24" t="s">
        <v>209</v>
      </c>
      <c r="M5" s="24" t="s">
        <v>210</v>
      </c>
      <c r="N5" s="24" t="s">
        <v>63</v>
      </c>
      <c r="O5" s="28">
        <v>7879809700</v>
      </c>
      <c r="P5" s="28" t="s">
        <v>34</v>
      </c>
      <c r="Q5" s="37" t="s">
        <v>211</v>
      </c>
      <c r="R5" s="37" t="s">
        <v>212</v>
      </c>
      <c r="S5" s="43"/>
    </row>
    <row r="6" spans="1:19" s="66" customFormat="1" ht="22.5" x14ac:dyDescent="0.25">
      <c r="A6" s="14">
        <f>+A5+1</f>
        <v>3</v>
      </c>
      <c r="B6" s="24" t="s">
        <v>288</v>
      </c>
      <c r="C6" s="24" t="s">
        <v>25</v>
      </c>
      <c r="D6" s="24" t="s">
        <v>289</v>
      </c>
      <c r="E6" s="24" t="s">
        <v>290</v>
      </c>
      <c r="F6" s="24" t="s">
        <v>107</v>
      </c>
      <c r="G6" s="25">
        <v>901</v>
      </c>
      <c r="H6" s="26">
        <v>1</v>
      </c>
      <c r="I6" s="34">
        <v>20</v>
      </c>
      <c r="J6" s="26">
        <v>11</v>
      </c>
      <c r="K6" s="24" t="s">
        <v>29</v>
      </c>
      <c r="L6" s="24" t="s">
        <v>291</v>
      </c>
      <c r="M6" s="24" t="s">
        <v>292</v>
      </c>
      <c r="N6" s="24" t="s">
        <v>32</v>
      </c>
      <c r="O6" s="28" t="s">
        <v>293</v>
      </c>
      <c r="P6" s="28" t="s">
        <v>34</v>
      </c>
      <c r="Q6" s="37"/>
      <c r="R6" s="37" t="s">
        <v>295</v>
      </c>
      <c r="S6" s="43"/>
    </row>
    <row r="7" spans="1:19" s="66" customFormat="1" x14ac:dyDescent="0.25">
      <c r="A7" s="14">
        <f t="shared" ref="A7:A13" si="0">+A6+1</f>
        <v>4</v>
      </c>
      <c r="B7" s="24" t="s">
        <v>296</v>
      </c>
      <c r="C7" s="24" t="s">
        <v>25</v>
      </c>
      <c r="D7" s="24" t="s">
        <v>297</v>
      </c>
      <c r="E7" s="24" t="s">
        <v>298</v>
      </c>
      <c r="F7" s="24" t="s">
        <v>107</v>
      </c>
      <c r="G7" s="25">
        <v>901</v>
      </c>
      <c r="H7" s="26">
        <v>1</v>
      </c>
      <c r="I7" s="34">
        <v>81</v>
      </c>
      <c r="J7" s="26">
        <v>94</v>
      </c>
      <c r="K7" s="24" t="s">
        <v>67</v>
      </c>
      <c r="L7" s="24" t="s">
        <v>299</v>
      </c>
      <c r="M7" s="24" t="s">
        <v>300</v>
      </c>
      <c r="N7" s="24" t="s">
        <v>116</v>
      </c>
      <c r="O7" s="28">
        <v>7877239020</v>
      </c>
      <c r="P7" s="28">
        <v>7877212877</v>
      </c>
      <c r="Q7" s="37" t="s">
        <v>301</v>
      </c>
      <c r="R7" s="37" t="s">
        <v>302</v>
      </c>
      <c r="S7" s="43"/>
    </row>
    <row r="8" spans="1:19" ht="22.5" x14ac:dyDescent="0.25">
      <c r="A8" s="14">
        <f t="shared" si="0"/>
        <v>5</v>
      </c>
      <c r="B8" s="24" t="s">
        <v>1243</v>
      </c>
      <c r="C8" s="24" t="s">
        <v>25</v>
      </c>
      <c r="D8" s="24" t="s">
        <v>1244</v>
      </c>
      <c r="E8" s="24" t="s">
        <v>34</v>
      </c>
      <c r="F8" s="24" t="s">
        <v>107</v>
      </c>
      <c r="G8" s="25">
        <v>901</v>
      </c>
      <c r="H8" s="26">
        <v>2</v>
      </c>
      <c r="I8" s="34">
        <v>30</v>
      </c>
      <c r="J8" s="26">
        <v>12</v>
      </c>
      <c r="K8" s="24" t="s">
        <v>67</v>
      </c>
      <c r="L8" s="24" t="s">
        <v>313</v>
      </c>
      <c r="M8" s="24" t="s">
        <v>1245</v>
      </c>
      <c r="N8" s="24" t="s">
        <v>63</v>
      </c>
      <c r="O8" s="28">
        <v>7877299050</v>
      </c>
      <c r="P8" s="28">
        <v>7877223379</v>
      </c>
      <c r="Q8" s="37" t="s">
        <v>1246</v>
      </c>
      <c r="R8" s="37" t="s">
        <v>1247</v>
      </c>
      <c r="S8" s="43"/>
    </row>
    <row r="9" spans="1:19" x14ac:dyDescent="0.25">
      <c r="A9" s="14">
        <f t="shared" si="0"/>
        <v>6</v>
      </c>
      <c r="B9" s="24" t="s">
        <v>318</v>
      </c>
      <c r="C9" s="24" t="s">
        <v>319</v>
      </c>
      <c r="D9" s="24" t="s">
        <v>320</v>
      </c>
      <c r="E9" s="24" t="s">
        <v>34</v>
      </c>
      <c r="F9" s="24" t="s">
        <v>107</v>
      </c>
      <c r="G9" s="25">
        <v>901</v>
      </c>
      <c r="H9" s="26">
        <v>0</v>
      </c>
      <c r="I9" s="34">
        <v>8</v>
      </c>
      <c r="J9" s="26">
        <v>15</v>
      </c>
      <c r="K9" s="24" t="s">
        <v>67</v>
      </c>
      <c r="L9" s="24" t="s">
        <v>321</v>
      </c>
      <c r="M9" s="24" t="s">
        <v>322</v>
      </c>
      <c r="N9" s="24" t="s">
        <v>323</v>
      </c>
      <c r="O9" s="28" t="s">
        <v>324</v>
      </c>
      <c r="P9" s="28"/>
      <c r="Q9" s="37" t="s">
        <v>325</v>
      </c>
      <c r="R9" s="37" t="s">
        <v>326</v>
      </c>
      <c r="S9" s="43"/>
    </row>
    <row r="10" spans="1:19" x14ac:dyDescent="0.25">
      <c r="A10" s="14">
        <f t="shared" si="0"/>
        <v>7</v>
      </c>
      <c r="B10" s="24" t="s">
        <v>345</v>
      </c>
      <c r="C10" s="24" t="s">
        <v>137</v>
      </c>
      <c r="D10" s="24" t="s">
        <v>346</v>
      </c>
      <c r="E10" s="24" t="s">
        <v>34</v>
      </c>
      <c r="F10" s="24" t="s">
        <v>107</v>
      </c>
      <c r="G10" s="25">
        <v>901</v>
      </c>
      <c r="H10" s="26">
        <v>1</v>
      </c>
      <c r="I10" s="34">
        <v>24</v>
      </c>
      <c r="J10" s="26">
        <v>21</v>
      </c>
      <c r="K10" s="24" t="s">
        <v>67</v>
      </c>
      <c r="L10" s="24" t="s">
        <v>347</v>
      </c>
      <c r="M10" s="24" t="s">
        <v>348</v>
      </c>
      <c r="N10" s="24" t="s">
        <v>63</v>
      </c>
      <c r="O10" s="28">
        <v>7877222014</v>
      </c>
      <c r="P10" s="28" t="s">
        <v>34</v>
      </c>
      <c r="Q10" s="37" t="s">
        <v>349</v>
      </c>
      <c r="R10" s="37" t="s">
        <v>350</v>
      </c>
      <c r="S10" s="43"/>
    </row>
    <row r="11" spans="1:19" ht="22.5" x14ac:dyDescent="0.25">
      <c r="A11" s="14">
        <f t="shared" si="0"/>
        <v>8</v>
      </c>
      <c r="B11" s="24" t="s">
        <v>374</v>
      </c>
      <c r="C11" s="24" t="s">
        <v>25</v>
      </c>
      <c r="D11" s="24" t="s">
        <v>375</v>
      </c>
      <c r="E11" s="24" t="s">
        <v>34</v>
      </c>
      <c r="F11" s="24" t="s">
        <v>107</v>
      </c>
      <c r="G11" s="25">
        <v>9012620</v>
      </c>
      <c r="H11" s="26">
        <v>11</v>
      </c>
      <c r="I11" s="34">
        <v>240</v>
      </c>
      <c r="J11" s="26">
        <v>126</v>
      </c>
      <c r="K11" s="24" t="s">
        <v>67</v>
      </c>
      <c r="L11" s="24" t="s">
        <v>376</v>
      </c>
      <c r="M11" s="24" t="s">
        <v>377</v>
      </c>
      <c r="N11" s="24" t="s">
        <v>32</v>
      </c>
      <c r="O11" s="28">
        <v>7877215100</v>
      </c>
      <c r="P11" s="28">
        <v>7872891906</v>
      </c>
      <c r="Q11" s="37" t="s">
        <v>378</v>
      </c>
      <c r="R11" s="37" t="s">
        <v>379</v>
      </c>
      <c r="S11" s="43"/>
    </row>
    <row r="12" spans="1:19" ht="22.5" x14ac:dyDescent="0.25">
      <c r="A12" s="14">
        <f t="shared" si="0"/>
        <v>9</v>
      </c>
      <c r="B12" s="24" t="s">
        <v>410</v>
      </c>
      <c r="C12" s="24" t="s">
        <v>137</v>
      </c>
      <c r="D12" s="24" t="s">
        <v>411</v>
      </c>
      <c r="E12" s="24" t="s">
        <v>34</v>
      </c>
      <c r="F12" s="24" t="s">
        <v>107</v>
      </c>
      <c r="G12" s="25">
        <v>901</v>
      </c>
      <c r="H12" s="26">
        <v>0</v>
      </c>
      <c r="I12" s="34">
        <v>8</v>
      </c>
      <c r="J12" s="26">
        <v>8</v>
      </c>
      <c r="K12" s="24" t="s">
        <v>67</v>
      </c>
      <c r="L12" s="24" t="s">
        <v>412</v>
      </c>
      <c r="M12" s="24" t="s">
        <v>413</v>
      </c>
      <c r="N12" s="24" t="s">
        <v>63</v>
      </c>
      <c r="O12" s="28" t="s">
        <v>414</v>
      </c>
      <c r="P12" s="28"/>
      <c r="Q12" s="37" t="s">
        <v>415</v>
      </c>
      <c r="R12" s="37" t="s">
        <v>416</v>
      </c>
      <c r="S12" s="1"/>
    </row>
    <row r="13" spans="1:19" ht="15.75" thickBot="1" x14ac:dyDescent="0.3">
      <c r="A13" s="14">
        <f t="shared" si="0"/>
        <v>10</v>
      </c>
      <c r="B13" s="24" t="s">
        <v>296</v>
      </c>
      <c r="C13" s="24" t="s">
        <v>25</v>
      </c>
      <c r="D13" s="24" t="s">
        <v>297</v>
      </c>
      <c r="E13" s="24" t="s">
        <v>298</v>
      </c>
      <c r="F13" s="24" t="s">
        <v>107</v>
      </c>
      <c r="G13" s="25">
        <v>901</v>
      </c>
      <c r="H13" s="355">
        <v>1</v>
      </c>
      <c r="I13" s="356">
        <v>81</v>
      </c>
      <c r="J13" s="26">
        <v>94</v>
      </c>
      <c r="K13" s="24" t="s">
        <v>67</v>
      </c>
      <c r="L13" s="24" t="s">
        <v>299</v>
      </c>
      <c r="M13" s="24" t="s">
        <v>300</v>
      </c>
      <c r="N13" s="24" t="s">
        <v>116</v>
      </c>
      <c r="O13" s="28">
        <v>7877239020</v>
      </c>
      <c r="P13" s="28">
        <v>7877212877</v>
      </c>
      <c r="Q13" s="37" t="s">
        <v>301</v>
      </c>
      <c r="R13" s="37" t="s">
        <v>302</v>
      </c>
      <c r="S13" s="43"/>
    </row>
    <row r="14" spans="1:19" ht="19.5" thickBot="1" x14ac:dyDescent="0.35">
      <c r="H14" s="357" t="s">
        <v>1248</v>
      </c>
      <c r="I14" s="358">
        <f>SUM(I4:I13)</f>
        <v>530</v>
      </c>
    </row>
    <row r="16" spans="1:19" x14ac:dyDescent="0.25">
      <c r="A16" s="506" t="s">
        <v>1404</v>
      </c>
      <c r="B16" s="506"/>
    </row>
    <row r="17" spans="1:2" x14ac:dyDescent="0.25">
      <c r="A17" s="506"/>
      <c r="B17" s="506"/>
    </row>
  </sheetData>
  <mergeCells count="3">
    <mergeCell ref="A1:R1"/>
    <mergeCell ref="B3:R3"/>
    <mergeCell ref="A16:B17"/>
  </mergeCells>
  <hyperlinks>
    <hyperlink ref="R11" r:id="rId1" xr:uid="{5A67078E-375D-435E-9B0A-8E5E8984A386}"/>
    <hyperlink ref="R8" r:id="rId2" xr:uid="{67899757-64C5-42CE-A360-8B14D4C4176E}"/>
    <hyperlink ref="R5" r:id="rId3" xr:uid="{EA9AC3E5-D05A-4678-A02A-2FCF8A46783D}"/>
    <hyperlink ref="R9" r:id="rId4" xr:uid="{15D0008C-E221-496D-831C-746F811BD33D}"/>
    <hyperlink ref="R12" r:id="rId5" xr:uid="{7B719F81-2158-4E56-9B51-1A268AA68D27}"/>
    <hyperlink ref="Q4" r:id="rId6" xr:uid="{8172EF1D-3AE6-42E7-85D6-997D95BFF93E}"/>
    <hyperlink ref="Q5" r:id="rId7" xr:uid="{F3EF5D23-3A95-4254-A058-32A7AD31397D}"/>
    <hyperlink ref="Q7" r:id="rId8" xr:uid="{61632C71-99E4-4956-8190-47A28D6A6BCC}"/>
    <hyperlink ref="Q8" r:id="rId9" xr:uid="{5153C86C-D6A2-4271-9BFC-56205604DD59}"/>
    <hyperlink ref="Q9" r:id="rId10" xr:uid="{3BC39244-17F3-4E51-8C65-12D2D2175960}"/>
    <hyperlink ref="Q10" r:id="rId11" xr:uid="{B66D42EF-D024-4201-BD03-162AF216AA50}"/>
    <hyperlink ref="Q11" r:id="rId12" xr:uid="{2D9595A6-B04F-4CD2-9D85-33FD3C414765}"/>
    <hyperlink ref="Q12" r:id="rId13" xr:uid="{246BFD4B-363F-46F1-AFC2-56F457B486AB}"/>
    <hyperlink ref="R4" r:id="rId14" xr:uid="{28C4C815-091B-4F67-8A4F-E6712A3A610D}"/>
    <hyperlink ref="R6" r:id="rId15" xr:uid="{FC58803D-F9E2-44B3-9478-A10FD7585407}"/>
    <hyperlink ref="R7" r:id="rId16" xr:uid="{24894B57-3B0C-41FB-90EE-BAA7A0DB0622}"/>
    <hyperlink ref="R10" r:id="rId17" xr:uid="{A30062BB-D975-476F-90F6-00E53EC6EBB5}"/>
    <hyperlink ref="Q13" r:id="rId18" xr:uid="{37F1D8E9-2246-4440-8BF0-70783D30D62E}"/>
    <hyperlink ref="R13" r:id="rId19" xr:uid="{2963255A-36AB-490F-BE61-F2492ACB9DCA}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9BEE2-B945-4F43-B573-4DC845AF82BC}">
  <dimension ref="A1:J32"/>
  <sheetViews>
    <sheetView workbookViewId="0">
      <selection activeCell="M8" sqref="M8"/>
    </sheetView>
  </sheetViews>
  <sheetFormatPr defaultColWidth="18.28515625" defaultRowHeight="11.25" x14ac:dyDescent="0.2"/>
  <cols>
    <col min="1" max="1" width="7.140625" style="47" customWidth="1"/>
    <col min="2" max="2" width="17.85546875" style="1" customWidth="1"/>
    <col min="3" max="3" width="10.140625" style="1" customWidth="1"/>
    <col min="4" max="4" width="12.85546875" style="1" customWidth="1"/>
    <col min="5" max="5" width="11.28515625" style="1" customWidth="1"/>
    <col min="6" max="6" width="11" style="1" customWidth="1"/>
    <col min="7" max="7" width="8.42578125" style="1" customWidth="1"/>
    <col min="8" max="8" width="10.5703125" style="48" customWidth="1"/>
    <col min="9" max="9" width="7.140625" style="48" customWidth="1"/>
    <col min="10" max="10" width="11" style="48" customWidth="1"/>
    <col min="11" max="243" width="18.28515625" style="1"/>
    <col min="244" max="244" width="5.28515625" style="1" customWidth="1"/>
    <col min="245" max="245" width="16.7109375" style="1" customWidth="1"/>
    <col min="246" max="246" width="8.42578125" style="1" customWidth="1"/>
    <col min="247" max="247" width="12.85546875" style="1" customWidth="1"/>
    <col min="248" max="248" width="11.28515625" style="1" customWidth="1"/>
    <col min="249" max="249" width="11" style="1" customWidth="1"/>
    <col min="250" max="250" width="8.42578125" style="1" customWidth="1"/>
    <col min="251" max="251" width="8.85546875" style="1" customWidth="1"/>
    <col min="252" max="252" width="7.140625" style="1" customWidth="1"/>
    <col min="253" max="253" width="5.7109375" style="1" customWidth="1"/>
    <col min="254" max="254" width="4" style="1" customWidth="1"/>
    <col min="255" max="255" width="7.7109375" style="1" customWidth="1"/>
    <col min="256" max="256" width="8.140625" style="1" customWidth="1"/>
    <col min="257" max="257" width="10.42578125" style="1" customWidth="1"/>
    <col min="258" max="258" width="12.140625" style="1" customWidth="1"/>
    <col min="259" max="259" width="14.42578125" style="1" customWidth="1"/>
    <col min="260" max="260" width="28.5703125" style="1" customWidth="1"/>
    <col min="261" max="261" width="12.28515625" style="1" customWidth="1"/>
    <col min="262" max="262" width="3.7109375" style="1" customWidth="1"/>
    <col min="263" max="263" width="11.7109375" style="1" customWidth="1"/>
    <col min="264" max="264" width="9.140625" style="1" customWidth="1"/>
    <col min="265" max="265" width="8.85546875" style="1" customWidth="1"/>
    <col min="266" max="266" width="8.5703125" style="1" customWidth="1"/>
    <col min="267" max="499" width="18.28515625" style="1"/>
    <col min="500" max="500" width="5.28515625" style="1" customWidth="1"/>
    <col min="501" max="501" width="16.7109375" style="1" customWidth="1"/>
    <col min="502" max="502" width="8.42578125" style="1" customWidth="1"/>
    <col min="503" max="503" width="12.85546875" style="1" customWidth="1"/>
    <col min="504" max="504" width="11.28515625" style="1" customWidth="1"/>
    <col min="505" max="505" width="11" style="1" customWidth="1"/>
    <col min="506" max="506" width="8.42578125" style="1" customWidth="1"/>
    <col min="507" max="507" width="8.85546875" style="1" customWidth="1"/>
    <col min="508" max="508" width="7.140625" style="1" customWidth="1"/>
    <col min="509" max="509" width="5.7109375" style="1" customWidth="1"/>
    <col min="510" max="510" width="4" style="1" customWidth="1"/>
    <col min="511" max="511" width="7.7109375" style="1" customWidth="1"/>
    <col min="512" max="512" width="8.140625" style="1" customWidth="1"/>
    <col min="513" max="513" width="10.42578125" style="1" customWidth="1"/>
    <col min="514" max="514" width="12.140625" style="1" customWidth="1"/>
    <col min="515" max="515" width="14.42578125" style="1" customWidth="1"/>
    <col min="516" max="516" width="28.5703125" style="1" customWidth="1"/>
    <col min="517" max="517" width="12.28515625" style="1" customWidth="1"/>
    <col min="518" max="518" width="3.7109375" style="1" customWidth="1"/>
    <col min="519" max="519" width="11.7109375" style="1" customWidth="1"/>
    <col min="520" max="520" width="9.140625" style="1" customWidth="1"/>
    <col min="521" max="521" width="8.85546875" style="1" customWidth="1"/>
    <col min="522" max="522" width="8.5703125" style="1" customWidth="1"/>
    <col min="523" max="755" width="18.28515625" style="1"/>
    <col min="756" max="756" width="5.28515625" style="1" customWidth="1"/>
    <col min="757" max="757" width="16.7109375" style="1" customWidth="1"/>
    <col min="758" max="758" width="8.42578125" style="1" customWidth="1"/>
    <col min="759" max="759" width="12.85546875" style="1" customWidth="1"/>
    <col min="760" max="760" width="11.28515625" style="1" customWidth="1"/>
    <col min="761" max="761" width="11" style="1" customWidth="1"/>
    <col min="762" max="762" width="8.42578125" style="1" customWidth="1"/>
    <col min="763" max="763" width="8.85546875" style="1" customWidth="1"/>
    <col min="764" max="764" width="7.140625" style="1" customWidth="1"/>
    <col min="765" max="765" width="5.7109375" style="1" customWidth="1"/>
    <col min="766" max="766" width="4" style="1" customWidth="1"/>
    <col min="767" max="767" width="7.7109375" style="1" customWidth="1"/>
    <col min="768" max="768" width="8.140625" style="1" customWidth="1"/>
    <col min="769" max="769" width="10.42578125" style="1" customWidth="1"/>
    <col min="770" max="770" width="12.140625" style="1" customWidth="1"/>
    <col min="771" max="771" width="14.42578125" style="1" customWidth="1"/>
    <col min="772" max="772" width="28.5703125" style="1" customWidth="1"/>
    <col min="773" max="773" width="12.28515625" style="1" customWidth="1"/>
    <col min="774" max="774" width="3.7109375" style="1" customWidth="1"/>
    <col min="775" max="775" width="11.7109375" style="1" customWidth="1"/>
    <col min="776" max="776" width="9.140625" style="1" customWidth="1"/>
    <col min="777" max="777" width="8.85546875" style="1" customWidth="1"/>
    <col min="778" max="778" width="8.5703125" style="1" customWidth="1"/>
    <col min="779" max="1011" width="18.28515625" style="1"/>
    <col min="1012" max="1012" width="5.28515625" style="1" customWidth="1"/>
    <col min="1013" max="1013" width="16.7109375" style="1" customWidth="1"/>
    <col min="1014" max="1014" width="8.42578125" style="1" customWidth="1"/>
    <col min="1015" max="1015" width="12.85546875" style="1" customWidth="1"/>
    <col min="1016" max="1016" width="11.28515625" style="1" customWidth="1"/>
    <col min="1017" max="1017" width="11" style="1" customWidth="1"/>
    <col min="1018" max="1018" width="8.42578125" style="1" customWidth="1"/>
    <col min="1019" max="1019" width="8.85546875" style="1" customWidth="1"/>
    <col min="1020" max="1020" width="7.140625" style="1" customWidth="1"/>
    <col min="1021" max="1021" width="5.7109375" style="1" customWidth="1"/>
    <col min="1022" max="1022" width="4" style="1" customWidth="1"/>
    <col min="1023" max="1023" width="7.7109375" style="1" customWidth="1"/>
    <col min="1024" max="1024" width="8.140625" style="1" customWidth="1"/>
    <col min="1025" max="1025" width="10.42578125" style="1" customWidth="1"/>
    <col min="1026" max="1026" width="12.140625" style="1" customWidth="1"/>
    <col min="1027" max="1027" width="14.42578125" style="1" customWidth="1"/>
    <col min="1028" max="1028" width="28.5703125" style="1" customWidth="1"/>
    <col min="1029" max="1029" width="12.28515625" style="1" customWidth="1"/>
    <col min="1030" max="1030" width="3.7109375" style="1" customWidth="1"/>
    <col min="1031" max="1031" width="11.7109375" style="1" customWidth="1"/>
    <col min="1032" max="1032" width="9.140625" style="1" customWidth="1"/>
    <col min="1033" max="1033" width="8.85546875" style="1" customWidth="1"/>
    <col min="1034" max="1034" width="8.5703125" style="1" customWidth="1"/>
    <col min="1035" max="1267" width="18.28515625" style="1"/>
    <col min="1268" max="1268" width="5.28515625" style="1" customWidth="1"/>
    <col min="1269" max="1269" width="16.7109375" style="1" customWidth="1"/>
    <col min="1270" max="1270" width="8.42578125" style="1" customWidth="1"/>
    <col min="1271" max="1271" width="12.85546875" style="1" customWidth="1"/>
    <col min="1272" max="1272" width="11.28515625" style="1" customWidth="1"/>
    <col min="1273" max="1273" width="11" style="1" customWidth="1"/>
    <col min="1274" max="1274" width="8.42578125" style="1" customWidth="1"/>
    <col min="1275" max="1275" width="8.85546875" style="1" customWidth="1"/>
    <col min="1276" max="1276" width="7.140625" style="1" customWidth="1"/>
    <col min="1277" max="1277" width="5.7109375" style="1" customWidth="1"/>
    <col min="1278" max="1278" width="4" style="1" customWidth="1"/>
    <col min="1279" max="1279" width="7.7109375" style="1" customWidth="1"/>
    <col min="1280" max="1280" width="8.140625" style="1" customWidth="1"/>
    <col min="1281" max="1281" width="10.42578125" style="1" customWidth="1"/>
    <col min="1282" max="1282" width="12.140625" style="1" customWidth="1"/>
    <col min="1283" max="1283" width="14.42578125" style="1" customWidth="1"/>
    <col min="1284" max="1284" width="28.5703125" style="1" customWidth="1"/>
    <col min="1285" max="1285" width="12.28515625" style="1" customWidth="1"/>
    <col min="1286" max="1286" width="3.7109375" style="1" customWidth="1"/>
    <col min="1287" max="1287" width="11.7109375" style="1" customWidth="1"/>
    <col min="1288" max="1288" width="9.140625" style="1" customWidth="1"/>
    <col min="1289" max="1289" width="8.85546875" style="1" customWidth="1"/>
    <col min="1290" max="1290" width="8.5703125" style="1" customWidth="1"/>
    <col min="1291" max="1523" width="18.28515625" style="1"/>
    <col min="1524" max="1524" width="5.28515625" style="1" customWidth="1"/>
    <col min="1525" max="1525" width="16.7109375" style="1" customWidth="1"/>
    <col min="1526" max="1526" width="8.42578125" style="1" customWidth="1"/>
    <col min="1527" max="1527" width="12.85546875" style="1" customWidth="1"/>
    <col min="1528" max="1528" width="11.28515625" style="1" customWidth="1"/>
    <col min="1529" max="1529" width="11" style="1" customWidth="1"/>
    <col min="1530" max="1530" width="8.42578125" style="1" customWidth="1"/>
    <col min="1531" max="1531" width="8.85546875" style="1" customWidth="1"/>
    <col min="1532" max="1532" width="7.140625" style="1" customWidth="1"/>
    <col min="1533" max="1533" width="5.7109375" style="1" customWidth="1"/>
    <col min="1534" max="1534" width="4" style="1" customWidth="1"/>
    <col min="1535" max="1535" width="7.7109375" style="1" customWidth="1"/>
    <col min="1536" max="1536" width="8.140625" style="1" customWidth="1"/>
    <col min="1537" max="1537" width="10.42578125" style="1" customWidth="1"/>
    <col min="1538" max="1538" width="12.140625" style="1" customWidth="1"/>
    <col min="1539" max="1539" width="14.42578125" style="1" customWidth="1"/>
    <col min="1540" max="1540" width="28.5703125" style="1" customWidth="1"/>
    <col min="1541" max="1541" width="12.28515625" style="1" customWidth="1"/>
    <col min="1542" max="1542" width="3.7109375" style="1" customWidth="1"/>
    <col min="1543" max="1543" width="11.7109375" style="1" customWidth="1"/>
    <col min="1544" max="1544" width="9.140625" style="1" customWidth="1"/>
    <col min="1545" max="1545" width="8.85546875" style="1" customWidth="1"/>
    <col min="1546" max="1546" width="8.5703125" style="1" customWidth="1"/>
    <col min="1547" max="1779" width="18.28515625" style="1"/>
    <col min="1780" max="1780" width="5.28515625" style="1" customWidth="1"/>
    <col min="1781" max="1781" width="16.7109375" style="1" customWidth="1"/>
    <col min="1782" max="1782" width="8.42578125" style="1" customWidth="1"/>
    <col min="1783" max="1783" width="12.85546875" style="1" customWidth="1"/>
    <col min="1784" max="1784" width="11.28515625" style="1" customWidth="1"/>
    <col min="1785" max="1785" width="11" style="1" customWidth="1"/>
    <col min="1786" max="1786" width="8.42578125" style="1" customWidth="1"/>
    <col min="1787" max="1787" width="8.85546875" style="1" customWidth="1"/>
    <col min="1788" max="1788" width="7.140625" style="1" customWidth="1"/>
    <col min="1789" max="1789" width="5.7109375" style="1" customWidth="1"/>
    <col min="1790" max="1790" width="4" style="1" customWidth="1"/>
    <col min="1791" max="1791" width="7.7109375" style="1" customWidth="1"/>
    <col min="1792" max="1792" width="8.140625" style="1" customWidth="1"/>
    <col min="1793" max="1793" width="10.42578125" style="1" customWidth="1"/>
    <col min="1794" max="1794" width="12.140625" style="1" customWidth="1"/>
    <col min="1795" max="1795" width="14.42578125" style="1" customWidth="1"/>
    <col min="1796" max="1796" width="28.5703125" style="1" customWidth="1"/>
    <col min="1797" max="1797" width="12.28515625" style="1" customWidth="1"/>
    <col min="1798" max="1798" width="3.7109375" style="1" customWidth="1"/>
    <col min="1799" max="1799" width="11.7109375" style="1" customWidth="1"/>
    <col min="1800" max="1800" width="9.140625" style="1" customWidth="1"/>
    <col min="1801" max="1801" width="8.85546875" style="1" customWidth="1"/>
    <col min="1802" max="1802" width="8.5703125" style="1" customWidth="1"/>
    <col min="1803" max="2035" width="18.28515625" style="1"/>
    <col min="2036" max="2036" width="5.28515625" style="1" customWidth="1"/>
    <col min="2037" max="2037" width="16.7109375" style="1" customWidth="1"/>
    <col min="2038" max="2038" width="8.42578125" style="1" customWidth="1"/>
    <col min="2039" max="2039" width="12.85546875" style="1" customWidth="1"/>
    <col min="2040" max="2040" width="11.28515625" style="1" customWidth="1"/>
    <col min="2041" max="2041" width="11" style="1" customWidth="1"/>
    <col min="2042" max="2042" width="8.42578125" style="1" customWidth="1"/>
    <col min="2043" max="2043" width="8.85546875" style="1" customWidth="1"/>
    <col min="2044" max="2044" width="7.140625" style="1" customWidth="1"/>
    <col min="2045" max="2045" width="5.7109375" style="1" customWidth="1"/>
    <col min="2046" max="2046" width="4" style="1" customWidth="1"/>
    <col min="2047" max="2047" width="7.7109375" style="1" customWidth="1"/>
    <col min="2048" max="2048" width="8.140625" style="1" customWidth="1"/>
    <col min="2049" max="2049" width="10.42578125" style="1" customWidth="1"/>
    <col min="2050" max="2050" width="12.140625" style="1" customWidth="1"/>
    <col min="2051" max="2051" width="14.42578125" style="1" customWidth="1"/>
    <col min="2052" max="2052" width="28.5703125" style="1" customWidth="1"/>
    <col min="2053" max="2053" width="12.28515625" style="1" customWidth="1"/>
    <col min="2054" max="2054" width="3.7109375" style="1" customWidth="1"/>
    <col min="2055" max="2055" width="11.7109375" style="1" customWidth="1"/>
    <col min="2056" max="2056" width="9.140625" style="1" customWidth="1"/>
    <col min="2057" max="2057" width="8.85546875" style="1" customWidth="1"/>
    <col min="2058" max="2058" width="8.5703125" style="1" customWidth="1"/>
    <col min="2059" max="2291" width="18.28515625" style="1"/>
    <col min="2292" max="2292" width="5.28515625" style="1" customWidth="1"/>
    <col min="2293" max="2293" width="16.7109375" style="1" customWidth="1"/>
    <col min="2294" max="2294" width="8.42578125" style="1" customWidth="1"/>
    <col min="2295" max="2295" width="12.85546875" style="1" customWidth="1"/>
    <col min="2296" max="2296" width="11.28515625" style="1" customWidth="1"/>
    <col min="2297" max="2297" width="11" style="1" customWidth="1"/>
    <col min="2298" max="2298" width="8.42578125" style="1" customWidth="1"/>
    <col min="2299" max="2299" width="8.85546875" style="1" customWidth="1"/>
    <col min="2300" max="2300" width="7.140625" style="1" customWidth="1"/>
    <col min="2301" max="2301" width="5.7109375" style="1" customWidth="1"/>
    <col min="2302" max="2302" width="4" style="1" customWidth="1"/>
    <col min="2303" max="2303" width="7.7109375" style="1" customWidth="1"/>
    <col min="2304" max="2304" width="8.140625" style="1" customWidth="1"/>
    <col min="2305" max="2305" width="10.42578125" style="1" customWidth="1"/>
    <col min="2306" max="2306" width="12.140625" style="1" customWidth="1"/>
    <col min="2307" max="2307" width="14.42578125" style="1" customWidth="1"/>
    <col min="2308" max="2308" width="28.5703125" style="1" customWidth="1"/>
    <col min="2309" max="2309" width="12.28515625" style="1" customWidth="1"/>
    <col min="2310" max="2310" width="3.7109375" style="1" customWidth="1"/>
    <col min="2311" max="2311" width="11.7109375" style="1" customWidth="1"/>
    <col min="2312" max="2312" width="9.140625" style="1" customWidth="1"/>
    <col min="2313" max="2313" width="8.85546875" style="1" customWidth="1"/>
    <col min="2314" max="2314" width="8.5703125" style="1" customWidth="1"/>
    <col min="2315" max="2547" width="18.28515625" style="1"/>
    <col min="2548" max="2548" width="5.28515625" style="1" customWidth="1"/>
    <col min="2549" max="2549" width="16.7109375" style="1" customWidth="1"/>
    <col min="2550" max="2550" width="8.42578125" style="1" customWidth="1"/>
    <col min="2551" max="2551" width="12.85546875" style="1" customWidth="1"/>
    <col min="2552" max="2552" width="11.28515625" style="1" customWidth="1"/>
    <col min="2553" max="2553" width="11" style="1" customWidth="1"/>
    <col min="2554" max="2554" width="8.42578125" style="1" customWidth="1"/>
    <col min="2555" max="2555" width="8.85546875" style="1" customWidth="1"/>
    <col min="2556" max="2556" width="7.140625" style="1" customWidth="1"/>
    <col min="2557" max="2557" width="5.7109375" style="1" customWidth="1"/>
    <col min="2558" max="2558" width="4" style="1" customWidth="1"/>
    <col min="2559" max="2559" width="7.7109375" style="1" customWidth="1"/>
    <col min="2560" max="2560" width="8.140625" style="1" customWidth="1"/>
    <col min="2561" max="2561" width="10.42578125" style="1" customWidth="1"/>
    <col min="2562" max="2562" width="12.140625" style="1" customWidth="1"/>
    <col min="2563" max="2563" width="14.42578125" style="1" customWidth="1"/>
    <col min="2564" max="2564" width="28.5703125" style="1" customWidth="1"/>
    <col min="2565" max="2565" width="12.28515625" style="1" customWidth="1"/>
    <col min="2566" max="2566" width="3.7109375" style="1" customWidth="1"/>
    <col min="2567" max="2567" width="11.7109375" style="1" customWidth="1"/>
    <col min="2568" max="2568" width="9.140625" style="1" customWidth="1"/>
    <col min="2569" max="2569" width="8.85546875" style="1" customWidth="1"/>
    <col min="2570" max="2570" width="8.5703125" style="1" customWidth="1"/>
    <col min="2571" max="2803" width="18.28515625" style="1"/>
    <col min="2804" max="2804" width="5.28515625" style="1" customWidth="1"/>
    <col min="2805" max="2805" width="16.7109375" style="1" customWidth="1"/>
    <col min="2806" max="2806" width="8.42578125" style="1" customWidth="1"/>
    <col min="2807" max="2807" width="12.85546875" style="1" customWidth="1"/>
    <col min="2808" max="2808" width="11.28515625" style="1" customWidth="1"/>
    <col min="2809" max="2809" width="11" style="1" customWidth="1"/>
    <col min="2810" max="2810" width="8.42578125" style="1" customWidth="1"/>
    <col min="2811" max="2811" width="8.85546875" style="1" customWidth="1"/>
    <col min="2812" max="2812" width="7.140625" style="1" customWidth="1"/>
    <col min="2813" max="2813" width="5.7109375" style="1" customWidth="1"/>
    <col min="2814" max="2814" width="4" style="1" customWidth="1"/>
    <col min="2815" max="2815" width="7.7109375" style="1" customWidth="1"/>
    <col min="2816" max="2816" width="8.140625" style="1" customWidth="1"/>
    <col min="2817" max="2817" width="10.42578125" style="1" customWidth="1"/>
    <col min="2818" max="2818" width="12.140625" style="1" customWidth="1"/>
    <col min="2819" max="2819" width="14.42578125" style="1" customWidth="1"/>
    <col min="2820" max="2820" width="28.5703125" style="1" customWidth="1"/>
    <col min="2821" max="2821" width="12.28515625" style="1" customWidth="1"/>
    <col min="2822" max="2822" width="3.7109375" style="1" customWidth="1"/>
    <col min="2823" max="2823" width="11.7109375" style="1" customWidth="1"/>
    <col min="2824" max="2824" width="9.140625" style="1" customWidth="1"/>
    <col min="2825" max="2825" width="8.85546875" style="1" customWidth="1"/>
    <col min="2826" max="2826" width="8.5703125" style="1" customWidth="1"/>
    <col min="2827" max="3059" width="18.28515625" style="1"/>
    <col min="3060" max="3060" width="5.28515625" style="1" customWidth="1"/>
    <col min="3061" max="3061" width="16.7109375" style="1" customWidth="1"/>
    <col min="3062" max="3062" width="8.42578125" style="1" customWidth="1"/>
    <col min="3063" max="3063" width="12.85546875" style="1" customWidth="1"/>
    <col min="3064" max="3064" width="11.28515625" style="1" customWidth="1"/>
    <col min="3065" max="3065" width="11" style="1" customWidth="1"/>
    <col min="3066" max="3066" width="8.42578125" style="1" customWidth="1"/>
    <col min="3067" max="3067" width="8.85546875" style="1" customWidth="1"/>
    <col min="3068" max="3068" width="7.140625" style="1" customWidth="1"/>
    <col min="3069" max="3069" width="5.7109375" style="1" customWidth="1"/>
    <col min="3070" max="3070" width="4" style="1" customWidth="1"/>
    <col min="3071" max="3071" width="7.7109375" style="1" customWidth="1"/>
    <col min="3072" max="3072" width="8.140625" style="1" customWidth="1"/>
    <col min="3073" max="3073" width="10.42578125" style="1" customWidth="1"/>
    <col min="3074" max="3074" width="12.140625" style="1" customWidth="1"/>
    <col min="3075" max="3075" width="14.42578125" style="1" customWidth="1"/>
    <col min="3076" max="3076" width="28.5703125" style="1" customWidth="1"/>
    <col min="3077" max="3077" width="12.28515625" style="1" customWidth="1"/>
    <col min="3078" max="3078" width="3.7109375" style="1" customWidth="1"/>
    <col min="3079" max="3079" width="11.7109375" style="1" customWidth="1"/>
    <col min="3080" max="3080" width="9.140625" style="1" customWidth="1"/>
    <col min="3081" max="3081" width="8.85546875" style="1" customWidth="1"/>
    <col min="3082" max="3082" width="8.5703125" style="1" customWidth="1"/>
    <col min="3083" max="3315" width="18.28515625" style="1"/>
    <col min="3316" max="3316" width="5.28515625" style="1" customWidth="1"/>
    <col min="3317" max="3317" width="16.7109375" style="1" customWidth="1"/>
    <col min="3318" max="3318" width="8.42578125" style="1" customWidth="1"/>
    <col min="3319" max="3319" width="12.85546875" style="1" customWidth="1"/>
    <col min="3320" max="3320" width="11.28515625" style="1" customWidth="1"/>
    <col min="3321" max="3321" width="11" style="1" customWidth="1"/>
    <col min="3322" max="3322" width="8.42578125" style="1" customWidth="1"/>
    <col min="3323" max="3323" width="8.85546875" style="1" customWidth="1"/>
    <col min="3324" max="3324" width="7.140625" style="1" customWidth="1"/>
    <col min="3325" max="3325" width="5.7109375" style="1" customWidth="1"/>
    <col min="3326" max="3326" width="4" style="1" customWidth="1"/>
    <col min="3327" max="3327" width="7.7109375" style="1" customWidth="1"/>
    <col min="3328" max="3328" width="8.140625" style="1" customWidth="1"/>
    <col min="3329" max="3329" width="10.42578125" style="1" customWidth="1"/>
    <col min="3330" max="3330" width="12.140625" style="1" customWidth="1"/>
    <col min="3331" max="3331" width="14.42578125" style="1" customWidth="1"/>
    <col min="3332" max="3332" width="28.5703125" style="1" customWidth="1"/>
    <col min="3333" max="3333" width="12.28515625" style="1" customWidth="1"/>
    <col min="3334" max="3334" width="3.7109375" style="1" customWidth="1"/>
    <col min="3335" max="3335" width="11.7109375" style="1" customWidth="1"/>
    <col min="3336" max="3336" width="9.140625" style="1" customWidth="1"/>
    <col min="3337" max="3337" width="8.85546875" style="1" customWidth="1"/>
    <col min="3338" max="3338" width="8.5703125" style="1" customWidth="1"/>
    <col min="3339" max="3571" width="18.28515625" style="1"/>
    <col min="3572" max="3572" width="5.28515625" style="1" customWidth="1"/>
    <col min="3573" max="3573" width="16.7109375" style="1" customWidth="1"/>
    <col min="3574" max="3574" width="8.42578125" style="1" customWidth="1"/>
    <col min="3575" max="3575" width="12.85546875" style="1" customWidth="1"/>
    <col min="3576" max="3576" width="11.28515625" style="1" customWidth="1"/>
    <col min="3577" max="3577" width="11" style="1" customWidth="1"/>
    <col min="3578" max="3578" width="8.42578125" style="1" customWidth="1"/>
    <col min="3579" max="3579" width="8.85546875" style="1" customWidth="1"/>
    <col min="3580" max="3580" width="7.140625" style="1" customWidth="1"/>
    <col min="3581" max="3581" width="5.7109375" style="1" customWidth="1"/>
    <col min="3582" max="3582" width="4" style="1" customWidth="1"/>
    <col min="3583" max="3583" width="7.7109375" style="1" customWidth="1"/>
    <col min="3584" max="3584" width="8.140625" style="1" customWidth="1"/>
    <col min="3585" max="3585" width="10.42578125" style="1" customWidth="1"/>
    <col min="3586" max="3586" width="12.140625" style="1" customWidth="1"/>
    <col min="3587" max="3587" width="14.42578125" style="1" customWidth="1"/>
    <col min="3588" max="3588" width="28.5703125" style="1" customWidth="1"/>
    <col min="3589" max="3589" width="12.28515625" style="1" customWidth="1"/>
    <col min="3590" max="3590" width="3.7109375" style="1" customWidth="1"/>
    <col min="3591" max="3591" width="11.7109375" style="1" customWidth="1"/>
    <col min="3592" max="3592" width="9.140625" style="1" customWidth="1"/>
    <col min="3593" max="3593" width="8.85546875" style="1" customWidth="1"/>
    <col min="3594" max="3594" width="8.5703125" style="1" customWidth="1"/>
    <col min="3595" max="3827" width="18.28515625" style="1"/>
    <col min="3828" max="3828" width="5.28515625" style="1" customWidth="1"/>
    <col min="3829" max="3829" width="16.7109375" style="1" customWidth="1"/>
    <col min="3830" max="3830" width="8.42578125" style="1" customWidth="1"/>
    <col min="3831" max="3831" width="12.85546875" style="1" customWidth="1"/>
    <col min="3832" max="3832" width="11.28515625" style="1" customWidth="1"/>
    <col min="3833" max="3833" width="11" style="1" customWidth="1"/>
    <col min="3834" max="3834" width="8.42578125" style="1" customWidth="1"/>
    <col min="3835" max="3835" width="8.85546875" style="1" customWidth="1"/>
    <col min="3836" max="3836" width="7.140625" style="1" customWidth="1"/>
    <col min="3837" max="3837" width="5.7109375" style="1" customWidth="1"/>
    <col min="3838" max="3838" width="4" style="1" customWidth="1"/>
    <col min="3839" max="3839" width="7.7109375" style="1" customWidth="1"/>
    <col min="3840" max="3840" width="8.140625" style="1" customWidth="1"/>
    <col min="3841" max="3841" width="10.42578125" style="1" customWidth="1"/>
    <col min="3842" max="3842" width="12.140625" style="1" customWidth="1"/>
    <col min="3843" max="3843" width="14.42578125" style="1" customWidth="1"/>
    <col min="3844" max="3844" width="28.5703125" style="1" customWidth="1"/>
    <col min="3845" max="3845" width="12.28515625" style="1" customWidth="1"/>
    <col min="3846" max="3846" width="3.7109375" style="1" customWidth="1"/>
    <col min="3847" max="3847" width="11.7109375" style="1" customWidth="1"/>
    <col min="3848" max="3848" width="9.140625" style="1" customWidth="1"/>
    <col min="3849" max="3849" width="8.85546875" style="1" customWidth="1"/>
    <col min="3850" max="3850" width="8.5703125" style="1" customWidth="1"/>
    <col min="3851" max="4083" width="18.28515625" style="1"/>
    <col min="4084" max="4084" width="5.28515625" style="1" customWidth="1"/>
    <col min="4085" max="4085" width="16.7109375" style="1" customWidth="1"/>
    <col min="4086" max="4086" width="8.42578125" style="1" customWidth="1"/>
    <col min="4087" max="4087" width="12.85546875" style="1" customWidth="1"/>
    <col min="4088" max="4088" width="11.28515625" style="1" customWidth="1"/>
    <col min="4089" max="4089" width="11" style="1" customWidth="1"/>
    <col min="4090" max="4090" width="8.42578125" style="1" customWidth="1"/>
    <col min="4091" max="4091" width="8.85546875" style="1" customWidth="1"/>
    <col min="4092" max="4092" width="7.140625" style="1" customWidth="1"/>
    <col min="4093" max="4093" width="5.7109375" style="1" customWidth="1"/>
    <col min="4094" max="4094" width="4" style="1" customWidth="1"/>
    <col min="4095" max="4095" width="7.7109375" style="1" customWidth="1"/>
    <col min="4096" max="4096" width="8.140625" style="1" customWidth="1"/>
    <col min="4097" max="4097" width="10.42578125" style="1" customWidth="1"/>
    <col min="4098" max="4098" width="12.140625" style="1" customWidth="1"/>
    <col min="4099" max="4099" width="14.42578125" style="1" customWidth="1"/>
    <col min="4100" max="4100" width="28.5703125" style="1" customWidth="1"/>
    <col min="4101" max="4101" width="12.28515625" style="1" customWidth="1"/>
    <col min="4102" max="4102" width="3.7109375" style="1" customWidth="1"/>
    <col min="4103" max="4103" width="11.7109375" style="1" customWidth="1"/>
    <col min="4104" max="4104" width="9.140625" style="1" customWidth="1"/>
    <col min="4105" max="4105" width="8.85546875" style="1" customWidth="1"/>
    <col min="4106" max="4106" width="8.5703125" style="1" customWidth="1"/>
    <col min="4107" max="4339" width="18.28515625" style="1"/>
    <col min="4340" max="4340" width="5.28515625" style="1" customWidth="1"/>
    <col min="4341" max="4341" width="16.7109375" style="1" customWidth="1"/>
    <col min="4342" max="4342" width="8.42578125" style="1" customWidth="1"/>
    <col min="4343" max="4343" width="12.85546875" style="1" customWidth="1"/>
    <col min="4344" max="4344" width="11.28515625" style="1" customWidth="1"/>
    <col min="4345" max="4345" width="11" style="1" customWidth="1"/>
    <col min="4346" max="4346" width="8.42578125" style="1" customWidth="1"/>
    <col min="4347" max="4347" width="8.85546875" style="1" customWidth="1"/>
    <col min="4348" max="4348" width="7.140625" style="1" customWidth="1"/>
    <col min="4349" max="4349" width="5.7109375" style="1" customWidth="1"/>
    <col min="4350" max="4350" width="4" style="1" customWidth="1"/>
    <col min="4351" max="4351" width="7.7109375" style="1" customWidth="1"/>
    <col min="4352" max="4352" width="8.140625" style="1" customWidth="1"/>
    <col min="4353" max="4353" width="10.42578125" style="1" customWidth="1"/>
    <col min="4354" max="4354" width="12.140625" style="1" customWidth="1"/>
    <col min="4355" max="4355" width="14.42578125" style="1" customWidth="1"/>
    <col min="4356" max="4356" width="28.5703125" style="1" customWidth="1"/>
    <col min="4357" max="4357" width="12.28515625" style="1" customWidth="1"/>
    <col min="4358" max="4358" width="3.7109375" style="1" customWidth="1"/>
    <col min="4359" max="4359" width="11.7109375" style="1" customWidth="1"/>
    <col min="4360" max="4360" width="9.140625" style="1" customWidth="1"/>
    <col min="4361" max="4361" width="8.85546875" style="1" customWidth="1"/>
    <col min="4362" max="4362" width="8.5703125" style="1" customWidth="1"/>
    <col min="4363" max="4595" width="18.28515625" style="1"/>
    <col min="4596" max="4596" width="5.28515625" style="1" customWidth="1"/>
    <col min="4597" max="4597" width="16.7109375" style="1" customWidth="1"/>
    <col min="4598" max="4598" width="8.42578125" style="1" customWidth="1"/>
    <col min="4599" max="4599" width="12.85546875" style="1" customWidth="1"/>
    <col min="4600" max="4600" width="11.28515625" style="1" customWidth="1"/>
    <col min="4601" max="4601" width="11" style="1" customWidth="1"/>
    <col min="4602" max="4602" width="8.42578125" style="1" customWidth="1"/>
    <col min="4603" max="4603" width="8.85546875" style="1" customWidth="1"/>
    <col min="4604" max="4604" width="7.140625" style="1" customWidth="1"/>
    <col min="4605" max="4605" width="5.7109375" style="1" customWidth="1"/>
    <col min="4606" max="4606" width="4" style="1" customWidth="1"/>
    <col min="4607" max="4607" width="7.7109375" style="1" customWidth="1"/>
    <col min="4608" max="4608" width="8.140625" style="1" customWidth="1"/>
    <col min="4609" max="4609" width="10.42578125" style="1" customWidth="1"/>
    <col min="4610" max="4610" width="12.140625" style="1" customWidth="1"/>
    <col min="4611" max="4611" width="14.42578125" style="1" customWidth="1"/>
    <col min="4612" max="4612" width="28.5703125" style="1" customWidth="1"/>
    <col min="4613" max="4613" width="12.28515625" style="1" customWidth="1"/>
    <col min="4614" max="4614" width="3.7109375" style="1" customWidth="1"/>
    <col min="4615" max="4615" width="11.7109375" style="1" customWidth="1"/>
    <col min="4616" max="4616" width="9.140625" style="1" customWidth="1"/>
    <col min="4617" max="4617" width="8.85546875" style="1" customWidth="1"/>
    <col min="4618" max="4618" width="8.5703125" style="1" customWidth="1"/>
    <col min="4619" max="4851" width="18.28515625" style="1"/>
    <col min="4852" max="4852" width="5.28515625" style="1" customWidth="1"/>
    <col min="4853" max="4853" width="16.7109375" style="1" customWidth="1"/>
    <col min="4854" max="4854" width="8.42578125" style="1" customWidth="1"/>
    <col min="4855" max="4855" width="12.85546875" style="1" customWidth="1"/>
    <col min="4856" max="4856" width="11.28515625" style="1" customWidth="1"/>
    <col min="4857" max="4857" width="11" style="1" customWidth="1"/>
    <col min="4858" max="4858" width="8.42578125" style="1" customWidth="1"/>
    <col min="4859" max="4859" width="8.85546875" style="1" customWidth="1"/>
    <col min="4860" max="4860" width="7.140625" style="1" customWidth="1"/>
    <col min="4861" max="4861" width="5.7109375" style="1" customWidth="1"/>
    <col min="4862" max="4862" width="4" style="1" customWidth="1"/>
    <col min="4863" max="4863" width="7.7109375" style="1" customWidth="1"/>
    <col min="4864" max="4864" width="8.140625" style="1" customWidth="1"/>
    <col min="4865" max="4865" width="10.42578125" style="1" customWidth="1"/>
    <col min="4866" max="4866" width="12.140625" style="1" customWidth="1"/>
    <col min="4867" max="4867" width="14.42578125" style="1" customWidth="1"/>
    <col min="4868" max="4868" width="28.5703125" style="1" customWidth="1"/>
    <col min="4869" max="4869" width="12.28515625" style="1" customWidth="1"/>
    <col min="4870" max="4870" width="3.7109375" style="1" customWidth="1"/>
    <col min="4871" max="4871" width="11.7109375" style="1" customWidth="1"/>
    <col min="4872" max="4872" width="9.140625" style="1" customWidth="1"/>
    <col min="4873" max="4873" width="8.85546875" style="1" customWidth="1"/>
    <col min="4874" max="4874" width="8.5703125" style="1" customWidth="1"/>
    <col min="4875" max="5107" width="18.28515625" style="1"/>
    <col min="5108" max="5108" width="5.28515625" style="1" customWidth="1"/>
    <col min="5109" max="5109" width="16.7109375" style="1" customWidth="1"/>
    <col min="5110" max="5110" width="8.42578125" style="1" customWidth="1"/>
    <col min="5111" max="5111" width="12.85546875" style="1" customWidth="1"/>
    <col min="5112" max="5112" width="11.28515625" style="1" customWidth="1"/>
    <col min="5113" max="5113" width="11" style="1" customWidth="1"/>
    <col min="5114" max="5114" width="8.42578125" style="1" customWidth="1"/>
    <col min="5115" max="5115" width="8.85546875" style="1" customWidth="1"/>
    <col min="5116" max="5116" width="7.140625" style="1" customWidth="1"/>
    <col min="5117" max="5117" width="5.7109375" style="1" customWidth="1"/>
    <col min="5118" max="5118" width="4" style="1" customWidth="1"/>
    <col min="5119" max="5119" width="7.7109375" style="1" customWidth="1"/>
    <col min="5120" max="5120" width="8.140625" style="1" customWidth="1"/>
    <col min="5121" max="5121" width="10.42578125" style="1" customWidth="1"/>
    <col min="5122" max="5122" width="12.140625" style="1" customWidth="1"/>
    <col min="5123" max="5123" width="14.42578125" style="1" customWidth="1"/>
    <col min="5124" max="5124" width="28.5703125" style="1" customWidth="1"/>
    <col min="5125" max="5125" width="12.28515625" style="1" customWidth="1"/>
    <col min="5126" max="5126" width="3.7109375" style="1" customWidth="1"/>
    <col min="5127" max="5127" width="11.7109375" style="1" customWidth="1"/>
    <col min="5128" max="5128" width="9.140625" style="1" customWidth="1"/>
    <col min="5129" max="5129" width="8.85546875" style="1" customWidth="1"/>
    <col min="5130" max="5130" width="8.5703125" style="1" customWidth="1"/>
    <col min="5131" max="5363" width="18.28515625" style="1"/>
    <col min="5364" max="5364" width="5.28515625" style="1" customWidth="1"/>
    <col min="5365" max="5365" width="16.7109375" style="1" customWidth="1"/>
    <col min="5366" max="5366" width="8.42578125" style="1" customWidth="1"/>
    <col min="5367" max="5367" width="12.85546875" style="1" customWidth="1"/>
    <col min="5368" max="5368" width="11.28515625" style="1" customWidth="1"/>
    <col min="5369" max="5369" width="11" style="1" customWidth="1"/>
    <col min="5370" max="5370" width="8.42578125" style="1" customWidth="1"/>
    <col min="5371" max="5371" width="8.85546875" style="1" customWidth="1"/>
    <col min="5372" max="5372" width="7.140625" style="1" customWidth="1"/>
    <col min="5373" max="5373" width="5.7109375" style="1" customWidth="1"/>
    <col min="5374" max="5374" width="4" style="1" customWidth="1"/>
    <col min="5375" max="5375" width="7.7109375" style="1" customWidth="1"/>
    <col min="5376" max="5376" width="8.140625" style="1" customWidth="1"/>
    <col min="5377" max="5377" width="10.42578125" style="1" customWidth="1"/>
    <col min="5378" max="5378" width="12.140625" style="1" customWidth="1"/>
    <col min="5379" max="5379" width="14.42578125" style="1" customWidth="1"/>
    <col min="5380" max="5380" width="28.5703125" style="1" customWidth="1"/>
    <col min="5381" max="5381" width="12.28515625" style="1" customWidth="1"/>
    <col min="5382" max="5382" width="3.7109375" style="1" customWidth="1"/>
    <col min="5383" max="5383" width="11.7109375" style="1" customWidth="1"/>
    <col min="5384" max="5384" width="9.140625" style="1" customWidth="1"/>
    <col min="5385" max="5385" width="8.85546875" style="1" customWidth="1"/>
    <col min="5386" max="5386" width="8.5703125" style="1" customWidth="1"/>
    <col min="5387" max="5619" width="18.28515625" style="1"/>
    <col min="5620" max="5620" width="5.28515625" style="1" customWidth="1"/>
    <col min="5621" max="5621" width="16.7109375" style="1" customWidth="1"/>
    <col min="5622" max="5622" width="8.42578125" style="1" customWidth="1"/>
    <col min="5623" max="5623" width="12.85546875" style="1" customWidth="1"/>
    <col min="5624" max="5624" width="11.28515625" style="1" customWidth="1"/>
    <col min="5625" max="5625" width="11" style="1" customWidth="1"/>
    <col min="5626" max="5626" width="8.42578125" style="1" customWidth="1"/>
    <col min="5627" max="5627" width="8.85546875" style="1" customWidth="1"/>
    <col min="5628" max="5628" width="7.140625" style="1" customWidth="1"/>
    <col min="5629" max="5629" width="5.7109375" style="1" customWidth="1"/>
    <col min="5630" max="5630" width="4" style="1" customWidth="1"/>
    <col min="5631" max="5631" width="7.7109375" style="1" customWidth="1"/>
    <col min="5632" max="5632" width="8.140625" style="1" customWidth="1"/>
    <col min="5633" max="5633" width="10.42578125" style="1" customWidth="1"/>
    <col min="5634" max="5634" width="12.140625" style="1" customWidth="1"/>
    <col min="5635" max="5635" width="14.42578125" style="1" customWidth="1"/>
    <col min="5636" max="5636" width="28.5703125" style="1" customWidth="1"/>
    <col min="5637" max="5637" width="12.28515625" style="1" customWidth="1"/>
    <col min="5638" max="5638" width="3.7109375" style="1" customWidth="1"/>
    <col min="5639" max="5639" width="11.7109375" style="1" customWidth="1"/>
    <col min="5640" max="5640" width="9.140625" style="1" customWidth="1"/>
    <col min="5641" max="5641" width="8.85546875" style="1" customWidth="1"/>
    <col min="5642" max="5642" width="8.5703125" style="1" customWidth="1"/>
    <col min="5643" max="5875" width="18.28515625" style="1"/>
    <col min="5876" max="5876" width="5.28515625" style="1" customWidth="1"/>
    <col min="5877" max="5877" width="16.7109375" style="1" customWidth="1"/>
    <col min="5878" max="5878" width="8.42578125" style="1" customWidth="1"/>
    <col min="5879" max="5879" width="12.85546875" style="1" customWidth="1"/>
    <col min="5880" max="5880" width="11.28515625" style="1" customWidth="1"/>
    <col min="5881" max="5881" width="11" style="1" customWidth="1"/>
    <col min="5882" max="5882" width="8.42578125" style="1" customWidth="1"/>
    <col min="5883" max="5883" width="8.85546875" style="1" customWidth="1"/>
    <col min="5884" max="5884" width="7.140625" style="1" customWidth="1"/>
    <col min="5885" max="5885" width="5.7109375" style="1" customWidth="1"/>
    <col min="5886" max="5886" width="4" style="1" customWidth="1"/>
    <col min="5887" max="5887" width="7.7109375" style="1" customWidth="1"/>
    <col min="5888" max="5888" width="8.140625" style="1" customWidth="1"/>
    <col min="5889" max="5889" width="10.42578125" style="1" customWidth="1"/>
    <col min="5890" max="5890" width="12.140625" style="1" customWidth="1"/>
    <col min="5891" max="5891" width="14.42578125" style="1" customWidth="1"/>
    <col min="5892" max="5892" width="28.5703125" style="1" customWidth="1"/>
    <col min="5893" max="5893" width="12.28515625" style="1" customWidth="1"/>
    <col min="5894" max="5894" width="3.7109375" style="1" customWidth="1"/>
    <col min="5895" max="5895" width="11.7109375" style="1" customWidth="1"/>
    <col min="5896" max="5896" width="9.140625" style="1" customWidth="1"/>
    <col min="5897" max="5897" width="8.85546875" style="1" customWidth="1"/>
    <col min="5898" max="5898" width="8.5703125" style="1" customWidth="1"/>
    <col min="5899" max="6131" width="18.28515625" style="1"/>
    <col min="6132" max="6132" width="5.28515625" style="1" customWidth="1"/>
    <col min="6133" max="6133" width="16.7109375" style="1" customWidth="1"/>
    <col min="6134" max="6134" width="8.42578125" style="1" customWidth="1"/>
    <col min="6135" max="6135" width="12.85546875" style="1" customWidth="1"/>
    <col min="6136" max="6136" width="11.28515625" style="1" customWidth="1"/>
    <col min="6137" max="6137" width="11" style="1" customWidth="1"/>
    <col min="6138" max="6138" width="8.42578125" style="1" customWidth="1"/>
    <col min="6139" max="6139" width="8.85546875" style="1" customWidth="1"/>
    <col min="6140" max="6140" width="7.140625" style="1" customWidth="1"/>
    <col min="6141" max="6141" width="5.7109375" style="1" customWidth="1"/>
    <col min="6142" max="6142" width="4" style="1" customWidth="1"/>
    <col min="6143" max="6143" width="7.7109375" style="1" customWidth="1"/>
    <col min="6144" max="6144" width="8.140625" style="1" customWidth="1"/>
    <col min="6145" max="6145" width="10.42578125" style="1" customWidth="1"/>
    <col min="6146" max="6146" width="12.140625" style="1" customWidth="1"/>
    <col min="6147" max="6147" width="14.42578125" style="1" customWidth="1"/>
    <col min="6148" max="6148" width="28.5703125" style="1" customWidth="1"/>
    <col min="6149" max="6149" width="12.28515625" style="1" customWidth="1"/>
    <col min="6150" max="6150" width="3.7109375" style="1" customWidth="1"/>
    <col min="6151" max="6151" width="11.7109375" style="1" customWidth="1"/>
    <col min="6152" max="6152" width="9.140625" style="1" customWidth="1"/>
    <col min="6153" max="6153" width="8.85546875" style="1" customWidth="1"/>
    <col min="6154" max="6154" width="8.5703125" style="1" customWidth="1"/>
    <col min="6155" max="6387" width="18.28515625" style="1"/>
    <col min="6388" max="6388" width="5.28515625" style="1" customWidth="1"/>
    <col min="6389" max="6389" width="16.7109375" style="1" customWidth="1"/>
    <col min="6390" max="6390" width="8.42578125" style="1" customWidth="1"/>
    <col min="6391" max="6391" width="12.85546875" style="1" customWidth="1"/>
    <col min="6392" max="6392" width="11.28515625" style="1" customWidth="1"/>
    <col min="6393" max="6393" width="11" style="1" customWidth="1"/>
    <col min="6394" max="6394" width="8.42578125" style="1" customWidth="1"/>
    <col min="6395" max="6395" width="8.85546875" style="1" customWidth="1"/>
    <col min="6396" max="6396" width="7.140625" style="1" customWidth="1"/>
    <col min="6397" max="6397" width="5.7109375" style="1" customWidth="1"/>
    <col min="6398" max="6398" width="4" style="1" customWidth="1"/>
    <col min="6399" max="6399" width="7.7109375" style="1" customWidth="1"/>
    <col min="6400" max="6400" width="8.140625" style="1" customWidth="1"/>
    <col min="6401" max="6401" width="10.42578125" style="1" customWidth="1"/>
    <col min="6402" max="6402" width="12.140625" style="1" customWidth="1"/>
    <col min="6403" max="6403" width="14.42578125" style="1" customWidth="1"/>
    <col min="6404" max="6404" width="28.5703125" style="1" customWidth="1"/>
    <col min="6405" max="6405" width="12.28515625" style="1" customWidth="1"/>
    <col min="6406" max="6406" width="3.7109375" style="1" customWidth="1"/>
    <col min="6407" max="6407" width="11.7109375" style="1" customWidth="1"/>
    <col min="6408" max="6408" width="9.140625" style="1" customWidth="1"/>
    <col min="6409" max="6409" width="8.85546875" style="1" customWidth="1"/>
    <col min="6410" max="6410" width="8.5703125" style="1" customWidth="1"/>
    <col min="6411" max="6643" width="18.28515625" style="1"/>
    <col min="6644" max="6644" width="5.28515625" style="1" customWidth="1"/>
    <col min="6645" max="6645" width="16.7109375" style="1" customWidth="1"/>
    <col min="6646" max="6646" width="8.42578125" style="1" customWidth="1"/>
    <col min="6647" max="6647" width="12.85546875" style="1" customWidth="1"/>
    <col min="6648" max="6648" width="11.28515625" style="1" customWidth="1"/>
    <col min="6649" max="6649" width="11" style="1" customWidth="1"/>
    <col min="6650" max="6650" width="8.42578125" style="1" customWidth="1"/>
    <col min="6651" max="6651" width="8.85546875" style="1" customWidth="1"/>
    <col min="6652" max="6652" width="7.140625" style="1" customWidth="1"/>
    <col min="6653" max="6653" width="5.7109375" style="1" customWidth="1"/>
    <col min="6654" max="6654" width="4" style="1" customWidth="1"/>
    <col min="6655" max="6655" width="7.7109375" style="1" customWidth="1"/>
    <col min="6656" max="6656" width="8.140625" style="1" customWidth="1"/>
    <col min="6657" max="6657" width="10.42578125" style="1" customWidth="1"/>
    <col min="6658" max="6658" width="12.140625" style="1" customWidth="1"/>
    <col min="6659" max="6659" width="14.42578125" style="1" customWidth="1"/>
    <col min="6660" max="6660" width="28.5703125" style="1" customWidth="1"/>
    <col min="6661" max="6661" width="12.28515625" style="1" customWidth="1"/>
    <col min="6662" max="6662" width="3.7109375" style="1" customWidth="1"/>
    <col min="6663" max="6663" width="11.7109375" style="1" customWidth="1"/>
    <col min="6664" max="6664" width="9.140625" style="1" customWidth="1"/>
    <col min="6665" max="6665" width="8.85546875" style="1" customWidth="1"/>
    <col min="6666" max="6666" width="8.5703125" style="1" customWidth="1"/>
    <col min="6667" max="6899" width="18.28515625" style="1"/>
    <col min="6900" max="6900" width="5.28515625" style="1" customWidth="1"/>
    <col min="6901" max="6901" width="16.7109375" style="1" customWidth="1"/>
    <col min="6902" max="6902" width="8.42578125" style="1" customWidth="1"/>
    <col min="6903" max="6903" width="12.85546875" style="1" customWidth="1"/>
    <col min="6904" max="6904" width="11.28515625" style="1" customWidth="1"/>
    <col min="6905" max="6905" width="11" style="1" customWidth="1"/>
    <col min="6906" max="6906" width="8.42578125" style="1" customWidth="1"/>
    <col min="6907" max="6907" width="8.85546875" style="1" customWidth="1"/>
    <col min="6908" max="6908" width="7.140625" style="1" customWidth="1"/>
    <col min="6909" max="6909" width="5.7109375" style="1" customWidth="1"/>
    <col min="6910" max="6910" width="4" style="1" customWidth="1"/>
    <col min="6911" max="6911" width="7.7109375" style="1" customWidth="1"/>
    <col min="6912" max="6912" width="8.140625" style="1" customWidth="1"/>
    <col min="6913" max="6913" width="10.42578125" style="1" customWidth="1"/>
    <col min="6914" max="6914" width="12.140625" style="1" customWidth="1"/>
    <col min="6915" max="6915" width="14.42578125" style="1" customWidth="1"/>
    <col min="6916" max="6916" width="28.5703125" style="1" customWidth="1"/>
    <col min="6917" max="6917" width="12.28515625" style="1" customWidth="1"/>
    <col min="6918" max="6918" width="3.7109375" style="1" customWidth="1"/>
    <col min="6919" max="6919" width="11.7109375" style="1" customWidth="1"/>
    <col min="6920" max="6920" width="9.140625" style="1" customWidth="1"/>
    <col min="6921" max="6921" width="8.85546875" style="1" customWidth="1"/>
    <col min="6922" max="6922" width="8.5703125" style="1" customWidth="1"/>
    <col min="6923" max="7155" width="18.28515625" style="1"/>
    <col min="7156" max="7156" width="5.28515625" style="1" customWidth="1"/>
    <col min="7157" max="7157" width="16.7109375" style="1" customWidth="1"/>
    <col min="7158" max="7158" width="8.42578125" style="1" customWidth="1"/>
    <col min="7159" max="7159" width="12.85546875" style="1" customWidth="1"/>
    <col min="7160" max="7160" width="11.28515625" style="1" customWidth="1"/>
    <col min="7161" max="7161" width="11" style="1" customWidth="1"/>
    <col min="7162" max="7162" width="8.42578125" style="1" customWidth="1"/>
    <col min="7163" max="7163" width="8.85546875" style="1" customWidth="1"/>
    <col min="7164" max="7164" width="7.140625" style="1" customWidth="1"/>
    <col min="7165" max="7165" width="5.7109375" style="1" customWidth="1"/>
    <col min="7166" max="7166" width="4" style="1" customWidth="1"/>
    <col min="7167" max="7167" width="7.7109375" style="1" customWidth="1"/>
    <col min="7168" max="7168" width="8.140625" style="1" customWidth="1"/>
    <col min="7169" max="7169" width="10.42578125" style="1" customWidth="1"/>
    <col min="7170" max="7170" width="12.140625" style="1" customWidth="1"/>
    <col min="7171" max="7171" width="14.42578125" style="1" customWidth="1"/>
    <col min="7172" max="7172" width="28.5703125" style="1" customWidth="1"/>
    <col min="7173" max="7173" width="12.28515625" style="1" customWidth="1"/>
    <col min="7174" max="7174" width="3.7109375" style="1" customWidth="1"/>
    <col min="7175" max="7175" width="11.7109375" style="1" customWidth="1"/>
    <col min="7176" max="7176" width="9.140625" style="1" customWidth="1"/>
    <col min="7177" max="7177" width="8.85546875" style="1" customWidth="1"/>
    <col min="7178" max="7178" width="8.5703125" style="1" customWidth="1"/>
    <col min="7179" max="7411" width="18.28515625" style="1"/>
    <col min="7412" max="7412" width="5.28515625" style="1" customWidth="1"/>
    <col min="7413" max="7413" width="16.7109375" style="1" customWidth="1"/>
    <col min="7414" max="7414" width="8.42578125" style="1" customWidth="1"/>
    <col min="7415" max="7415" width="12.85546875" style="1" customWidth="1"/>
    <col min="7416" max="7416" width="11.28515625" style="1" customWidth="1"/>
    <col min="7417" max="7417" width="11" style="1" customWidth="1"/>
    <col min="7418" max="7418" width="8.42578125" style="1" customWidth="1"/>
    <col min="7419" max="7419" width="8.85546875" style="1" customWidth="1"/>
    <col min="7420" max="7420" width="7.140625" style="1" customWidth="1"/>
    <col min="7421" max="7421" width="5.7109375" style="1" customWidth="1"/>
    <col min="7422" max="7422" width="4" style="1" customWidth="1"/>
    <col min="7423" max="7423" width="7.7109375" style="1" customWidth="1"/>
    <col min="7424" max="7424" width="8.140625" style="1" customWidth="1"/>
    <col min="7425" max="7425" width="10.42578125" style="1" customWidth="1"/>
    <col min="7426" max="7426" width="12.140625" style="1" customWidth="1"/>
    <col min="7427" max="7427" width="14.42578125" style="1" customWidth="1"/>
    <col min="7428" max="7428" width="28.5703125" style="1" customWidth="1"/>
    <col min="7429" max="7429" width="12.28515625" style="1" customWidth="1"/>
    <col min="7430" max="7430" width="3.7109375" style="1" customWidth="1"/>
    <col min="7431" max="7431" width="11.7109375" style="1" customWidth="1"/>
    <col min="7432" max="7432" width="9.140625" style="1" customWidth="1"/>
    <col min="7433" max="7433" width="8.85546875" style="1" customWidth="1"/>
    <col min="7434" max="7434" width="8.5703125" style="1" customWidth="1"/>
    <col min="7435" max="7667" width="18.28515625" style="1"/>
    <col min="7668" max="7668" width="5.28515625" style="1" customWidth="1"/>
    <col min="7669" max="7669" width="16.7109375" style="1" customWidth="1"/>
    <col min="7670" max="7670" width="8.42578125" style="1" customWidth="1"/>
    <col min="7671" max="7671" width="12.85546875" style="1" customWidth="1"/>
    <col min="7672" max="7672" width="11.28515625" style="1" customWidth="1"/>
    <col min="7673" max="7673" width="11" style="1" customWidth="1"/>
    <col min="7674" max="7674" width="8.42578125" style="1" customWidth="1"/>
    <col min="7675" max="7675" width="8.85546875" style="1" customWidth="1"/>
    <col min="7676" max="7676" width="7.140625" style="1" customWidth="1"/>
    <col min="7677" max="7677" width="5.7109375" style="1" customWidth="1"/>
    <col min="7678" max="7678" width="4" style="1" customWidth="1"/>
    <col min="7679" max="7679" width="7.7109375" style="1" customWidth="1"/>
    <col min="7680" max="7680" width="8.140625" style="1" customWidth="1"/>
    <col min="7681" max="7681" width="10.42578125" style="1" customWidth="1"/>
    <col min="7682" max="7682" width="12.140625" style="1" customWidth="1"/>
    <col min="7683" max="7683" width="14.42578125" style="1" customWidth="1"/>
    <col min="7684" max="7684" width="28.5703125" style="1" customWidth="1"/>
    <col min="7685" max="7685" width="12.28515625" style="1" customWidth="1"/>
    <col min="7686" max="7686" width="3.7109375" style="1" customWidth="1"/>
    <col min="7687" max="7687" width="11.7109375" style="1" customWidth="1"/>
    <col min="7688" max="7688" width="9.140625" style="1" customWidth="1"/>
    <col min="7689" max="7689" width="8.85546875" style="1" customWidth="1"/>
    <col min="7690" max="7690" width="8.5703125" style="1" customWidth="1"/>
    <col min="7691" max="7923" width="18.28515625" style="1"/>
    <col min="7924" max="7924" width="5.28515625" style="1" customWidth="1"/>
    <col min="7925" max="7925" width="16.7109375" style="1" customWidth="1"/>
    <col min="7926" max="7926" width="8.42578125" style="1" customWidth="1"/>
    <col min="7927" max="7927" width="12.85546875" style="1" customWidth="1"/>
    <col min="7928" max="7928" width="11.28515625" style="1" customWidth="1"/>
    <col min="7929" max="7929" width="11" style="1" customWidth="1"/>
    <col min="7930" max="7930" width="8.42578125" style="1" customWidth="1"/>
    <col min="7931" max="7931" width="8.85546875" style="1" customWidth="1"/>
    <col min="7932" max="7932" width="7.140625" style="1" customWidth="1"/>
    <col min="7933" max="7933" width="5.7109375" style="1" customWidth="1"/>
    <col min="7934" max="7934" width="4" style="1" customWidth="1"/>
    <col min="7935" max="7935" width="7.7109375" style="1" customWidth="1"/>
    <col min="7936" max="7936" width="8.140625" style="1" customWidth="1"/>
    <col min="7937" max="7937" width="10.42578125" style="1" customWidth="1"/>
    <col min="7938" max="7938" width="12.140625" style="1" customWidth="1"/>
    <col min="7939" max="7939" width="14.42578125" style="1" customWidth="1"/>
    <col min="7940" max="7940" width="28.5703125" style="1" customWidth="1"/>
    <col min="7941" max="7941" width="12.28515625" style="1" customWidth="1"/>
    <col min="7942" max="7942" width="3.7109375" style="1" customWidth="1"/>
    <col min="7943" max="7943" width="11.7109375" style="1" customWidth="1"/>
    <col min="7944" max="7944" width="9.140625" style="1" customWidth="1"/>
    <col min="7945" max="7945" width="8.85546875" style="1" customWidth="1"/>
    <col min="7946" max="7946" width="8.5703125" style="1" customWidth="1"/>
    <col min="7947" max="8179" width="18.28515625" style="1"/>
    <col min="8180" max="8180" width="5.28515625" style="1" customWidth="1"/>
    <col min="8181" max="8181" width="16.7109375" style="1" customWidth="1"/>
    <col min="8182" max="8182" width="8.42578125" style="1" customWidth="1"/>
    <col min="8183" max="8183" width="12.85546875" style="1" customWidth="1"/>
    <col min="8184" max="8184" width="11.28515625" style="1" customWidth="1"/>
    <col min="8185" max="8185" width="11" style="1" customWidth="1"/>
    <col min="8186" max="8186" width="8.42578125" style="1" customWidth="1"/>
    <col min="8187" max="8187" width="8.85546875" style="1" customWidth="1"/>
    <col min="8188" max="8188" width="7.140625" style="1" customWidth="1"/>
    <col min="8189" max="8189" width="5.7109375" style="1" customWidth="1"/>
    <col min="8190" max="8190" width="4" style="1" customWidth="1"/>
    <col min="8191" max="8191" width="7.7109375" style="1" customWidth="1"/>
    <col min="8192" max="8192" width="8.140625" style="1" customWidth="1"/>
    <col min="8193" max="8193" width="10.42578125" style="1" customWidth="1"/>
    <col min="8194" max="8194" width="12.140625" style="1" customWidth="1"/>
    <col min="8195" max="8195" width="14.42578125" style="1" customWidth="1"/>
    <col min="8196" max="8196" width="28.5703125" style="1" customWidth="1"/>
    <col min="8197" max="8197" width="12.28515625" style="1" customWidth="1"/>
    <col min="8198" max="8198" width="3.7109375" style="1" customWidth="1"/>
    <col min="8199" max="8199" width="11.7109375" style="1" customWidth="1"/>
    <col min="8200" max="8200" width="9.140625" style="1" customWidth="1"/>
    <col min="8201" max="8201" width="8.85546875" style="1" customWidth="1"/>
    <col min="8202" max="8202" width="8.5703125" style="1" customWidth="1"/>
    <col min="8203" max="8435" width="18.28515625" style="1"/>
    <col min="8436" max="8436" width="5.28515625" style="1" customWidth="1"/>
    <col min="8437" max="8437" width="16.7109375" style="1" customWidth="1"/>
    <col min="8438" max="8438" width="8.42578125" style="1" customWidth="1"/>
    <col min="8439" max="8439" width="12.85546875" style="1" customWidth="1"/>
    <col min="8440" max="8440" width="11.28515625" style="1" customWidth="1"/>
    <col min="8441" max="8441" width="11" style="1" customWidth="1"/>
    <col min="8442" max="8442" width="8.42578125" style="1" customWidth="1"/>
    <col min="8443" max="8443" width="8.85546875" style="1" customWidth="1"/>
    <col min="8444" max="8444" width="7.140625" style="1" customWidth="1"/>
    <col min="8445" max="8445" width="5.7109375" style="1" customWidth="1"/>
    <col min="8446" max="8446" width="4" style="1" customWidth="1"/>
    <col min="8447" max="8447" width="7.7109375" style="1" customWidth="1"/>
    <col min="8448" max="8448" width="8.140625" style="1" customWidth="1"/>
    <col min="8449" max="8449" width="10.42578125" style="1" customWidth="1"/>
    <col min="8450" max="8450" width="12.140625" style="1" customWidth="1"/>
    <col min="8451" max="8451" width="14.42578125" style="1" customWidth="1"/>
    <col min="8452" max="8452" width="28.5703125" style="1" customWidth="1"/>
    <col min="8453" max="8453" width="12.28515625" style="1" customWidth="1"/>
    <col min="8454" max="8454" width="3.7109375" style="1" customWidth="1"/>
    <col min="8455" max="8455" width="11.7109375" style="1" customWidth="1"/>
    <col min="8456" max="8456" width="9.140625" style="1" customWidth="1"/>
    <col min="8457" max="8457" width="8.85546875" style="1" customWidth="1"/>
    <col min="8458" max="8458" width="8.5703125" style="1" customWidth="1"/>
    <col min="8459" max="8691" width="18.28515625" style="1"/>
    <col min="8692" max="8692" width="5.28515625" style="1" customWidth="1"/>
    <col min="8693" max="8693" width="16.7109375" style="1" customWidth="1"/>
    <col min="8694" max="8694" width="8.42578125" style="1" customWidth="1"/>
    <col min="8695" max="8695" width="12.85546875" style="1" customWidth="1"/>
    <col min="8696" max="8696" width="11.28515625" style="1" customWidth="1"/>
    <col min="8697" max="8697" width="11" style="1" customWidth="1"/>
    <col min="8698" max="8698" width="8.42578125" style="1" customWidth="1"/>
    <col min="8699" max="8699" width="8.85546875" style="1" customWidth="1"/>
    <col min="8700" max="8700" width="7.140625" style="1" customWidth="1"/>
    <col min="8701" max="8701" width="5.7109375" style="1" customWidth="1"/>
    <col min="8702" max="8702" width="4" style="1" customWidth="1"/>
    <col min="8703" max="8703" width="7.7109375" style="1" customWidth="1"/>
    <col min="8704" max="8704" width="8.140625" style="1" customWidth="1"/>
    <col min="8705" max="8705" width="10.42578125" style="1" customWidth="1"/>
    <col min="8706" max="8706" width="12.140625" style="1" customWidth="1"/>
    <col min="8707" max="8707" width="14.42578125" style="1" customWidth="1"/>
    <col min="8708" max="8708" width="28.5703125" style="1" customWidth="1"/>
    <col min="8709" max="8709" width="12.28515625" style="1" customWidth="1"/>
    <col min="8710" max="8710" width="3.7109375" style="1" customWidth="1"/>
    <col min="8711" max="8711" width="11.7109375" style="1" customWidth="1"/>
    <col min="8712" max="8712" width="9.140625" style="1" customWidth="1"/>
    <col min="8713" max="8713" width="8.85546875" style="1" customWidth="1"/>
    <col min="8714" max="8714" width="8.5703125" style="1" customWidth="1"/>
    <col min="8715" max="8947" width="18.28515625" style="1"/>
    <col min="8948" max="8948" width="5.28515625" style="1" customWidth="1"/>
    <col min="8949" max="8949" width="16.7109375" style="1" customWidth="1"/>
    <col min="8950" max="8950" width="8.42578125" style="1" customWidth="1"/>
    <col min="8951" max="8951" width="12.85546875" style="1" customWidth="1"/>
    <col min="8952" max="8952" width="11.28515625" style="1" customWidth="1"/>
    <col min="8953" max="8953" width="11" style="1" customWidth="1"/>
    <col min="8954" max="8954" width="8.42578125" style="1" customWidth="1"/>
    <col min="8955" max="8955" width="8.85546875" style="1" customWidth="1"/>
    <col min="8956" max="8956" width="7.140625" style="1" customWidth="1"/>
    <col min="8957" max="8957" width="5.7109375" style="1" customWidth="1"/>
    <col min="8958" max="8958" width="4" style="1" customWidth="1"/>
    <col min="8959" max="8959" width="7.7109375" style="1" customWidth="1"/>
    <col min="8960" max="8960" width="8.140625" style="1" customWidth="1"/>
    <col min="8961" max="8961" width="10.42578125" style="1" customWidth="1"/>
    <col min="8962" max="8962" width="12.140625" style="1" customWidth="1"/>
    <col min="8963" max="8963" width="14.42578125" style="1" customWidth="1"/>
    <col min="8964" max="8964" width="28.5703125" style="1" customWidth="1"/>
    <col min="8965" max="8965" width="12.28515625" style="1" customWidth="1"/>
    <col min="8966" max="8966" width="3.7109375" style="1" customWidth="1"/>
    <col min="8967" max="8967" width="11.7109375" style="1" customWidth="1"/>
    <col min="8968" max="8968" width="9.140625" style="1" customWidth="1"/>
    <col min="8969" max="8969" width="8.85546875" style="1" customWidth="1"/>
    <col min="8970" max="8970" width="8.5703125" style="1" customWidth="1"/>
    <col min="8971" max="9203" width="18.28515625" style="1"/>
    <col min="9204" max="9204" width="5.28515625" style="1" customWidth="1"/>
    <col min="9205" max="9205" width="16.7109375" style="1" customWidth="1"/>
    <col min="9206" max="9206" width="8.42578125" style="1" customWidth="1"/>
    <col min="9207" max="9207" width="12.85546875" style="1" customWidth="1"/>
    <col min="9208" max="9208" width="11.28515625" style="1" customWidth="1"/>
    <col min="9209" max="9209" width="11" style="1" customWidth="1"/>
    <col min="9210" max="9210" width="8.42578125" style="1" customWidth="1"/>
    <col min="9211" max="9211" width="8.85546875" style="1" customWidth="1"/>
    <col min="9212" max="9212" width="7.140625" style="1" customWidth="1"/>
    <col min="9213" max="9213" width="5.7109375" style="1" customWidth="1"/>
    <col min="9214" max="9214" width="4" style="1" customWidth="1"/>
    <col min="9215" max="9215" width="7.7109375" style="1" customWidth="1"/>
    <col min="9216" max="9216" width="8.140625" style="1" customWidth="1"/>
    <col min="9217" max="9217" width="10.42578125" style="1" customWidth="1"/>
    <col min="9218" max="9218" width="12.140625" style="1" customWidth="1"/>
    <col min="9219" max="9219" width="14.42578125" style="1" customWidth="1"/>
    <col min="9220" max="9220" width="28.5703125" style="1" customWidth="1"/>
    <col min="9221" max="9221" width="12.28515625" style="1" customWidth="1"/>
    <col min="9222" max="9222" width="3.7109375" style="1" customWidth="1"/>
    <col min="9223" max="9223" width="11.7109375" style="1" customWidth="1"/>
    <col min="9224" max="9224" width="9.140625" style="1" customWidth="1"/>
    <col min="9225" max="9225" width="8.85546875" style="1" customWidth="1"/>
    <col min="9226" max="9226" width="8.5703125" style="1" customWidth="1"/>
    <col min="9227" max="9459" width="18.28515625" style="1"/>
    <col min="9460" max="9460" width="5.28515625" style="1" customWidth="1"/>
    <col min="9461" max="9461" width="16.7109375" style="1" customWidth="1"/>
    <col min="9462" max="9462" width="8.42578125" style="1" customWidth="1"/>
    <col min="9463" max="9463" width="12.85546875" style="1" customWidth="1"/>
    <col min="9464" max="9464" width="11.28515625" style="1" customWidth="1"/>
    <col min="9465" max="9465" width="11" style="1" customWidth="1"/>
    <col min="9466" max="9466" width="8.42578125" style="1" customWidth="1"/>
    <col min="9467" max="9467" width="8.85546875" style="1" customWidth="1"/>
    <col min="9468" max="9468" width="7.140625" style="1" customWidth="1"/>
    <col min="9469" max="9469" width="5.7109375" style="1" customWidth="1"/>
    <col min="9470" max="9470" width="4" style="1" customWidth="1"/>
    <col min="9471" max="9471" width="7.7109375" style="1" customWidth="1"/>
    <col min="9472" max="9472" width="8.140625" style="1" customWidth="1"/>
    <col min="9473" max="9473" width="10.42578125" style="1" customWidth="1"/>
    <col min="9474" max="9474" width="12.140625" style="1" customWidth="1"/>
    <col min="9475" max="9475" width="14.42578125" style="1" customWidth="1"/>
    <col min="9476" max="9476" width="28.5703125" style="1" customWidth="1"/>
    <col min="9477" max="9477" width="12.28515625" style="1" customWidth="1"/>
    <col min="9478" max="9478" width="3.7109375" style="1" customWidth="1"/>
    <col min="9479" max="9479" width="11.7109375" style="1" customWidth="1"/>
    <col min="9480" max="9480" width="9.140625" style="1" customWidth="1"/>
    <col min="9481" max="9481" width="8.85546875" style="1" customWidth="1"/>
    <col min="9482" max="9482" width="8.5703125" style="1" customWidth="1"/>
    <col min="9483" max="9715" width="18.28515625" style="1"/>
    <col min="9716" max="9716" width="5.28515625" style="1" customWidth="1"/>
    <col min="9717" max="9717" width="16.7109375" style="1" customWidth="1"/>
    <col min="9718" max="9718" width="8.42578125" style="1" customWidth="1"/>
    <col min="9719" max="9719" width="12.85546875" style="1" customWidth="1"/>
    <col min="9720" max="9720" width="11.28515625" style="1" customWidth="1"/>
    <col min="9721" max="9721" width="11" style="1" customWidth="1"/>
    <col min="9722" max="9722" width="8.42578125" style="1" customWidth="1"/>
    <col min="9723" max="9723" width="8.85546875" style="1" customWidth="1"/>
    <col min="9724" max="9724" width="7.140625" style="1" customWidth="1"/>
    <col min="9725" max="9725" width="5.7109375" style="1" customWidth="1"/>
    <col min="9726" max="9726" width="4" style="1" customWidth="1"/>
    <col min="9727" max="9727" width="7.7109375" style="1" customWidth="1"/>
    <col min="9728" max="9728" width="8.140625" style="1" customWidth="1"/>
    <col min="9729" max="9729" width="10.42578125" style="1" customWidth="1"/>
    <col min="9730" max="9730" width="12.140625" style="1" customWidth="1"/>
    <col min="9731" max="9731" width="14.42578125" style="1" customWidth="1"/>
    <col min="9732" max="9732" width="28.5703125" style="1" customWidth="1"/>
    <col min="9733" max="9733" width="12.28515625" style="1" customWidth="1"/>
    <col min="9734" max="9734" width="3.7109375" style="1" customWidth="1"/>
    <col min="9735" max="9735" width="11.7109375" style="1" customWidth="1"/>
    <col min="9736" max="9736" width="9.140625" style="1" customWidth="1"/>
    <col min="9737" max="9737" width="8.85546875" style="1" customWidth="1"/>
    <col min="9738" max="9738" width="8.5703125" style="1" customWidth="1"/>
    <col min="9739" max="9971" width="18.28515625" style="1"/>
    <col min="9972" max="9972" width="5.28515625" style="1" customWidth="1"/>
    <col min="9973" max="9973" width="16.7109375" style="1" customWidth="1"/>
    <col min="9974" max="9974" width="8.42578125" style="1" customWidth="1"/>
    <col min="9975" max="9975" width="12.85546875" style="1" customWidth="1"/>
    <col min="9976" max="9976" width="11.28515625" style="1" customWidth="1"/>
    <col min="9977" max="9977" width="11" style="1" customWidth="1"/>
    <col min="9978" max="9978" width="8.42578125" style="1" customWidth="1"/>
    <col min="9979" max="9979" width="8.85546875" style="1" customWidth="1"/>
    <col min="9980" max="9980" width="7.140625" style="1" customWidth="1"/>
    <col min="9981" max="9981" width="5.7109375" style="1" customWidth="1"/>
    <col min="9982" max="9982" width="4" style="1" customWidth="1"/>
    <col min="9983" max="9983" width="7.7109375" style="1" customWidth="1"/>
    <col min="9984" max="9984" width="8.140625" style="1" customWidth="1"/>
    <col min="9985" max="9985" width="10.42578125" style="1" customWidth="1"/>
    <col min="9986" max="9986" width="12.140625" style="1" customWidth="1"/>
    <col min="9987" max="9987" width="14.42578125" style="1" customWidth="1"/>
    <col min="9988" max="9988" width="28.5703125" style="1" customWidth="1"/>
    <col min="9989" max="9989" width="12.28515625" style="1" customWidth="1"/>
    <col min="9990" max="9990" width="3.7109375" style="1" customWidth="1"/>
    <col min="9991" max="9991" width="11.7109375" style="1" customWidth="1"/>
    <col min="9992" max="9992" width="9.140625" style="1" customWidth="1"/>
    <col min="9993" max="9993" width="8.85546875" style="1" customWidth="1"/>
    <col min="9994" max="9994" width="8.5703125" style="1" customWidth="1"/>
    <col min="9995" max="10227" width="18.28515625" style="1"/>
    <col min="10228" max="10228" width="5.28515625" style="1" customWidth="1"/>
    <col min="10229" max="10229" width="16.7109375" style="1" customWidth="1"/>
    <col min="10230" max="10230" width="8.42578125" style="1" customWidth="1"/>
    <col min="10231" max="10231" width="12.85546875" style="1" customWidth="1"/>
    <col min="10232" max="10232" width="11.28515625" style="1" customWidth="1"/>
    <col min="10233" max="10233" width="11" style="1" customWidth="1"/>
    <col min="10234" max="10234" width="8.42578125" style="1" customWidth="1"/>
    <col min="10235" max="10235" width="8.85546875" style="1" customWidth="1"/>
    <col min="10236" max="10236" width="7.140625" style="1" customWidth="1"/>
    <col min="10237" max="10237" width="5.7109375" style="1" customWidth="1"/>
    <col min="10238" max="10238" width="4" style="1" customWidth="1"/>
    <col min="10239" max="10239" width="7.7109375" style="1" customWidth="1"/>
    <col min="10240" max="10240" width="8.140625" style="1" customWidth="1"/>
    <col min="10241" max="10241" width="10.42578125" style="1" customWidth="1"/>
    <col min="10242" max="10242" width="12.140625" style="1" customWidth="1"/>
    <col min="10243" max="10243" width="14.42578125" style="1" customWidth="1"/>
    <col min="10244" max="10244" width="28.5703125" style="1" customWidth="1"/>
    <col min="10245" max="10245" width="12.28515625" style="1" customWidth="1"/>
    <col min="10246" max="10246" width="3.7109375" style="1" customWidth="1"/>
    <col min="10247" max="10247" width="11.7109375" style="1" customWidth="1"/>
    <col min="10248" max="10248" width="9.140625" style="1" customWidth="1"/>
    <col min="10249" max="10249" width="8.85546875" style="1" customWidth="1"/>
    <col min="10250" max="10250" width="8.5703125" style="1" customWidth="1"/>
    <col min="10251" max="10483" width="18.28515625" style="1"/>
    <col min="10484" max="10484" width="5.28515625" style="1" customWidth="1"/>
    <col min="10485" max="10485" width="16.7109375" style="1" customWidth="1"/>
    <col min="10486" max="10486" width="8.42578125" style="1" customWidth="1"/>
    <col min="10487" max="10487" width="12.85546875" style="1" customWidth="1"/>
    <col min="10488" max="10488" width="11.28515625" style="1" customWidth="1"/>
    <col min="10489" max="10489" width="11" style="1" customWidth="1"/>
    <col min="10490" max="10490" width="8.42578125" style="1" customWidth="1"/>
    <col min="10491" max="10491" width="8.85546875" style="1" customWidth="1"/>
    <col min="10492" max="10492" width="7.140625" style="1" customWidth="1"/>
    <col min="10493" max="10493" width="5.7109375" style="1" customWidth="1"/>
    <col min="10494" max="10494" width="4" style="1" customWidth="1"/>
    <col min="10495" max="10495" width="7.7109375" style="1" customWidth="1"/>
    <col min="10496" max="10496" width="8.140625" style="1" customWidth="1"/>
    <col min="10497" max="10497" width="10.42578125" style="1" customWidth="1"/>
    <col min="10498" max="10498" width="12.140625" style="1" customWidth="1"/>
    <col min="10499" max="10499" width="14.42578125" style="1" customWidth="1"/>
    <col min="10500" max="10500" width="28.5703125" style="1" customWidth="1"/>
    <col min="10501" max="10501" width="12.28515625" style="1" customWidth="1"/>
    <col min="10502" max="10502" width="3.7109375" style="1" customWidth="1"/>
    <col min="10503" max="10503" width="11.7109375" style="1" customWidth="1"/>
    <col min="10504" max="10504" width="9.140625" style="1" customWidth="1"/>
    <col min="10505" max="10505" width="8.85546875" style="1" customWidth="1"/>
    <col min="10506" max="10506" width="8.5703125" style="1" customWidth="1"/>
    <col min="10507" max="10739" width="18.28515625" style="1"/>
    <col min="10740" max="10740" width="5.28515625" style="1" customWidth="1"/>
    <col min="10741" max="10741" width="16.7109375" style="1" customWidth="1"/>
    <col min="10742" max="10742" width="8.42578125" style="1" customWidth="1"/>
    <col min="10743" max="10743" width="12.85546875" style="1" customWidth="1"/>
    <col min="10744" max="10744" width="11.28515625" style="1" customWidth="1"/>
    <col min="10745" max="10745" width="11" style="1" customWidth="1"/>
    <col min="10746" max="10746" width="8.42578125" style="1" customWidth="1"/>
    <col min="10747" max="10747" width="8.85546875" style="1" customWidth="1"/>
    <col min="10748" max="10748" width="7.140625" style="1" customWidth="1"/>
    <col min="10749" max="10749" width="5.7109375" style="1" customWidth="1"/>
    <col min="10750" max="10750" width="4" style="1" customWidth="1"/>
    <col min="10751" max="10751" width="7.7109375" style="1" customWidth="1"/>
    <col min="10752" max="10752" width="8.140625" style="1" customWidth="1"/>
    <col min="10753" max="10753" width="10.42578125" style="1" customWidth="1"/>
    <col min="10754" max="10754" width="12.140625" style="1" customWidth="1"/>
    <col min="10755" max="10755" width="14.42578125" style="1" customWidth="1"/>
    <col min="10756" max="10756" width="28.5703125" style="1" customWidth="1"/>
    <col min="10757" max="10757" width="12.28515625" style="1" customWidth="1"/>
    <col min="10758" max="10758" width="3.7109375" style="1" customWidth="1"/>
    <col min="10759" max="10759" width="11.7109375" style="1" customWidth="1"/>
    <col min="10760" max="10760" width="9.140625" style="1" customWidth="1"/>
    <col min="10761" max="10761" width="8.85546875" style="1" customWidth="1"/>
    <col min="10762" max="10762" width="8.5703125" style="1" customWidth="1"/>
    <col min="10763" max="10995" width="18.28515625" style="1"/>
    <col min="10996" max="10996" width="5.28515625" style="1" customWidth="1"/>
    <col min="10997" max="10997" width="16.7109375" style="1" customWidth="1"/>
    <col min="10998" max="10998" width="8.42578125" style="1" customWidth="1"/>
    <col min="10999" max="10999" width="12.85546875" style="1" customWidth="1"/>
    <col min="11000" max="11000" width="11.28515625" style="1" customWidth="1"/>
    <col min="11001" max="11001" width="11" style="1" customWidth="1"/>
    <col min="11002" max="11002" width="8.42578125" style="1" customWidth="1"/>
    <col min="11003" max="11003" width="8.85546875" style="1" customWidth="1"/>
    <col min="11004" max="11004" width="7.140625" style="1" customWidth="1"/>
    <col min="11005" max="11005" width="5.7109375" style="1" customWidth="1"/>
    <col min="11006" max="11006" width="4" style="1" customWidth="1"/>
    <col min="11007" max="11007" width="7.7109375" style="1" customWidth="1"/>
    <col min="11008" max="11008" width="8.140625" style="1" customWidth="1"/>
    <col min="11009" max="11009" width="10.42578125" style="1" customWidth="1"/>
    <col min="11010" max="11010" width="12.140625" style="1" customWidth="1"/>
    <col min="11011" max="11011" width="14.42578125" style="1" customWidth="1"/>
    <col min="11012" max="11012" width="28.5703125" style="1" customWidth="1"/>
    <col min="11013" max="11013" width="12.28515625" style="1" customWidth="1"/>
    <col min="11014" max="11014" width="3.7109375" style="1" customWidth="1"/>
    <col min="11015" max="11015" width="11.7109375" style="1" customWidth="1"/>
    <col min="11016" max="11016" width="9.140625" style="1" customWidth="1"/>
    <col min="11017" max="11017" width="8.85546875" style="1" customWidth="1"/>
    <col min="11018" max="11018" width="8.5703125" style="1" customWidth="1"/>
    <col min="11019" max="11251" width="18.28515625" style="1"/>
    <col min="11252" max="11252" width="5.28515625" style="1" customWidth="1"/>
    <col min="11253" max="11253" width="16.7109375" style="1" customWidth="1"/>
    <col min="11254" max="11254" width="8.42578125" style="1" customWidth="1"/>
    <col min="11255" max="11255" width="12.85546875" style="1" customWidth="1"/>
    <col min="11256" max="11256" width="11.28515625" style="1" customWidth="1"/>
    <col min="11257" max="11257" width="11" style="1" customWidth="1"/>
    <col min="11258" max="11258" width="8.42578125" style="1" customWidth="1"/>
    <col min="11259" max="11259" width="8.85546875" style="1" customWidth="1"/>
    <col min="11260" max="11260" width="7.140625" style="1" customWidth="1"/>
    <col min="11261" max="11261" width="5.7109375" style="1" customWidth="1"/>
    <col min="11262" max="11262" width="4" style="1" customWidth="1"/>
    <col min="11263" max="11263" width="7.7109375" style="1" customWidth="1"/>
    <col min="11264" max="11264" width="8.140625" style="1" customWidth="1"/>
    <col min="11265" max="11265" width="10.42578125" style="1" customWidth="1"/>
    <col min="11266" max="11266" width="12.140625" style="1" customWidth="1"/>
    <col min="11267" max="11267" width="14.42578125" style="1" customWidth="1"/>
    <col min="11268" max="11268" width="28.5703125" style="1" customWidth="1"/>
    <col min="11269" max="11269" width="12.28515625" style="1" customWidth="1"/>
    <col min="11270" max="11270" width="3.7109375" style="1" customWidth="1"/>
    <col min="11271" max="11271" width="11.7109375" style="1" customWidth="1"/>
    <col min="11272" max="11272" width="9.140625" style="1" customWidth="1"/>
    <col min="11273" max="11273" width="8.85546875" style="1" customWidth="1"/>
    <col min="11274" max="11274" width="8.5703125" style="1" customWidth="1"/>
    <col min="11275" max="11507" width="18.28515625" style="1"/>
    <col min="11508" max="11508" width="5.28515625" style="1" customWidth="1"/>
    <col min="11509" max="11509" width="16.7109375" style="1" customWidth="1"/>
    <col min="11510" max="11510" width="8.42578125" style="1" customWidth="1"/>
    <col min="11511" max="11511" width="12.85546875" style="1" customWidth="1"/>
    <col min="11512" max="11512" width="11.28515625" style="1" customWidth="1"/>
    <col min="11513" max="11513" width="11" style="1" customWidth="1"/>
    <col min="11514" max="11514" width="8.42578125" style="1" customWidth="1"/>
    <col min="11515" max="11515" width="8.85546875" style="1" customWidth="1"/>
    <col min="11516" max="11516" width="7.140625" style="1" customWidth="1"/>
    <col min="11517" max="11517" width="5.7109375" style="1" customWidth="1"/>
    <col min="11518" max="11518" width="4" style="1" customWidth="1"/>
    <col min="11519" max="11519" width="7.7109375" style="1" customWidth="1"/>
    <col min="11520" max="11520" width="8.140625" style="1" customWidth="1"/>
    <col min="11521" max="11521" width="10.42578125" style="1" customWidth="1"/>
    <col min="11522" max="11522" width="12.140625" style="1" customWidth="1"/>
    <col min="11523" max="11523" width="14.42578125" style="1" customWidth="1"/>
    <col min="11524" max="11524" width="28.5703125" style="1" customWidth="1"/>
    <col min="11525" max="11525" width="12.28515625" style="1" customWidth="1"/>
    <col min="11526" max="11526" width="3.7109375" style="1" customWidth="1"/>
    <col min="11527" max="11527" width="11.7109375" style="1" customWidth="1"/>
    <col min="11528" max="11528" width="9.140625" style="1" customWidth="1"/>
    <col min="11529" max="11529" width="8.85546875" style="1" customWidth="1"/>
    <col min="11530" max="11530" width="8.5703125" style="1" customWidth="1"/>
    <col min="11531" max="11763" width="18.28515625" style="1"/>
    <col min="11764" max="11764" width="5.28515625" style="1" customWidth="1"/>
    <col min="11765" max="11765" width="16.7109375" style="1" customWidth="1"/>
    <col min="11766" max="11766" width="8.42578125" style="1" customWidth="1"/>
    <col min="11767" max="11767" width="12.85546875" style="1" customWidth="1"/>
    <col min="11768" max="11768" width="11.28515625" style="1" customWidth="1"/>
    <col min="11769" max="11769" width="11" style="1" customWidth="1"/>
    <col min="11770" max="11770" width="8.42578125" style="1" customWidth="1"/>
    <col min="11771" max="11771" width="8.85546875" style="1" customWidth="1"/>
    <col min="11772" max="11772" width="7.140625" style="1" customWidth="1"/>
    <col min="11773" max="11773" width="5.7109375" style="1" customWidth="1"/>
    <col min="11774" max="11774" width="4" style="1" customWidth="1"/>
    <col min="11775" max="11775" width="7.7109375" style="1" customWidth="1"/>
    <col min="11776" max="11776" width="8.140625" style="1" customWidth="1"/>
    <col min="11777" max="11777" width="10.42578125" style="1" customWidth="1"/>
    <col min="11778" max="11778" width="12.140625" style="1" customWidth="1"/>
    <col min="11779" max="11779" width="14.42578125" style="1" customWidth="1"/>
    <col min="11780" max="11780" width="28.5703125" style="1" customWidth="1"/>
    <col min="11781" max="11781" width="12.28515625" style="1" customWidth="1"/>
    <col min="11782" max="11782" width="3.7109375" style="1" customWidth="1"/>
    <col min="11783" max="11783" width="11.7109375" style="1" customWidth="1"/>
    <col min="11784" max="11784" width="9.140625" style="1" customWidth="1"/>
    <col min="11785" max="11785" width="8.85546875" style="1" customWidth="1"/>
    <col min="11786" max="11786" width="8.5703125" style="1" customWidth="1"/>
    <col min="11787" max="12019" width="18.28515625" style="1"/>
    <col min="12020" max="12020" width="5.28515625" style="1" customWidth="1"/>
    <col min="12021" max="12021" width="16.7109375" style="1" customWidth="1"/>
    <col min="12022" max="12022" width="8.42578125" style="1" customWidth="1"/>
    <col min="12023" max="12023" width="12.85546875" style="1" customWidth="1"/>
    <col min="12024" max="12024" width="11.28515625" style="1" customWidth="1"/>
    <col min="12025" max="12025" width="11" style="1" customWidth="1"/>
    <col min="12026" max="12026" width="8.42578125" style="1" customWidth="1"/>
    <col min="12027" max="12027" width="8.85546875" style="1" customWidth="1"/>
    <col min="12028" max="12028" width="7.140625" style="1" customWidth="1"/>
    <col min="12029" max="12029" width="5.7109375" style="1" customWidth="1"/>
    <col min="12030" max="12030" width="4" style="1" customWidth="1"/>
    <col min="12031" max="12031" width="7.7109375" style="1" customWidth="1"/>
    <col min="12032" max="12032" width="8.140625" style="1" customWidth="1"/>
    <col min="12033" max="12033" width="10.42578125" style="1" customWidth="1"/>
    <col min="12034" max="12034" width="12.140625" style="1" customWidth="1"/>
    <col min="12035" max="12035" width="14.42578125" style="1" customWidth="1"/>
    <col min="12036" max="12036" width="28.5703125" style="1" customWidth="1"/>
    <col min="12037" max="12037" width="12.28515625" style="1" customWidth="1"/>
    <col min="12038" max="12038" width="3.7109375" style="1" customWidth="1"/>
    <col min="12039" max="12039" width="11.7109375" style="1" customWidth="1"/>
    <col min="12040" max="12040" width="9.140625" style="1" customWidth="1"/>
    <col min="12041" max="12041" width="8.85546875" style="1" customWidth="1"/>
    <col min="12042" max="12042" width="8.5703125" style="1" customWidth="1"/>
    <col min="12043" max="12275" width="18.28515625" style="1"/>
    <col min="12276" max="12276" width="5.28515625" style="1" customWidth="1"/>
    <col min="12277" max="12277" width="16.7109375" style="1" customWidth="1"/>
    <col min="12278" max="12278" width="8.42578125" style="1" customWidth="1"/>
    <col min="12279" max="12279" width="12.85546875" style="1" customWidth="1"/>
    <col min="12280" max="12280" width="11.28515625" style="1" customWidth="1"/>
    <col min="12281" max="12281" width="11" style="1" customWidth="1"/>
    <col min="12282" max="12282" width="8.42578125" style="1" customWidth="1"/>
    <col min="12283" max="12283" width="8.85546875" style="1" customWidth="1"/>
    <col min="12284" max="12284" width="7.140625" style="1" customWidth="1"/>
    <col min="12285" max="12285" width="5.7109375" style="1" customWidth="1"/>
    <col min="12286" max="12286" width="4" style="1" customWidth="1"/>
    <col min="12287" max="12287" width="7.7109375" style="1" customWidth="1"/>
    <col min="12288" max="12288" width="8.140625" style="1" customWidth="1"/>
    <col min="12289" max="12289" width="10.42578125" style="1" customWidth="1"/>
    <col min="12290" max="12290" width="12.140625" style="1" customWidth="1"/>
    <col min="12291" max="12291" width="14.42578125" style="1" customWidth="1"/>
    <col min="12292" max="12292" width="28.5703125" style="1" customWidth="1"/>
    <col min="12293" max="12293" width="12.28515625" style="1" customWidth="1"/>
    <col min="12294" max="12294" width="3.7109375" style="1" customWidth="1"/>
    <col min="12295" max="12295" width="11.7109375" style="1" customWidth="1"/>
    <col min="12296" max="12296" width="9.140625" style="1" customWidth="1"/>
    <col min="12297" max="12297" width="8.85546875" style="1" customWidth="1"/>
    <col min="12298" max="12298" width="8.5703125" style="1" customWidth="1"/>
    <col min="12299" max="12531" width="18.28515625" style="1"/>
    <col min="12532" max="12532" width="5.28515625" style="1" customWidth="1"/>
    <col min="12533" max="12533" width="16.7109375" style="1" customWidth="1"/>
    <col min="12534" max="12534" width="8.42578125" style="1" customWidth="1"/>
    <col min="12535" max="12535" width="12.85546875" style="1" customWidth="1"/>
    <col min="12536" max="12536" width="11.28515625" style="1" customWidth="1"/>
    <col min="12537" max="12537" width="11" style="1" customWidth="1"/>
    <col min="12538" max="12538" width="8.42578125" style="1" customWidth="1"/>
    <col min="12539" max="12539" width="8.85546875" style="1" customWidth="1"/>
    <col min="12540" max="12540" width="7.140625" style="1" customWidth="1"/>
    <col min="12541" max="12541" width="5.7109375" style="1" customWidth="1"/>
    <col min="12542" max="12542" width="4" style="1" customWidth="1"/>
    <col min="12543" max="12543" width="7.7109375" style="1" customWidth="1"/>
    <col min="12544" max="12544" width="8.140625" style="1" customWidth="1"/>
    <col min="12545" max="12545" width="10.42578125" style="1" customWidth="1"/>
    <col min="12546" max="12546" width="12.140625" style="1" customWidth="1"/>
    <col min="12547" max="12547" width="14.42578125" style="1" customWidth="1"/>
    <col min="12548" max="12548" width="28.5703125" style="1" customWidth="1"/>
    <col min="12549" max="12549" width="12.28515625" style="1" customWidth="1"/>
    <col min="12550" max="12550" width="3.7109375" style="1" customWidth="1"/>
    <col min="12551" max="12551" width="11.7109375" style="1" customWidth="1"/>
    <col min="12552" max="12552" width="9.140625" style="1" customWidth="1"/>
    <col min="12553" max="12553" width="8.85546875" style="1" customWidth="1"/>
    <col min="12554" max="12554" width="8.5703125" style="1" customWidth="1"/>
    <col min="12555" max="12787" width="18.28515625" style="1"/>
    <col min="12788" max="12788" width="5.28515625" style="1" customWidth="1"/>
    <col min="12789" max="12789" width="16.7109375" style="1" customWidth="1"/>
    <col min="12790" max="12790" width="8.42578125" style="1" customWidth="1"/>
    <col min="12791" max="12791" width="12.85546875" style="1" customWidth="1"/>
    <col min="12792" max="12792" width="11.28515625" style="1" customWidth="1"/>
    <col min="12793" max="12793" width="11" style="1" customWidth="1"/>
    <col min="12794" max="12794" width="8.42578125" style="1" customWidth="1"/>
    <col min="12795" max="12795" width="8.85546875" style="1" customWidth="1"/>
    <col min="12796" max="12796" width="7.140625" style="1" customWidth="1"/>
    <col min="12797" max="12797" width="5.7109375" style="1" customWidth="1"/>
    <col min="12798" max="12798" width="4" style="1" customWidth="1"/>
    <col min="12799" max="12799" width="7.7109375" style="1" customWidth="1"/>
    <col min="12800" max="12800" width="8.140625" style="1" customWidth="1"/>
    <col min="12801" max="12801" width="10.42578125" style="1" customWidth="1"/>
    <col min="12802" max="12802" width="12.140625" style="1" customWidth="1"/>
    <col min="12803" max="12803" width="14.42578125" style="1" customWidth="1"/>
    <col min="12804" max="12804" width="28.5703125" style="1" customWidth="1"/>
    <col min="12805" max="12805" width="12.28515625" style="1" customWidth="1"/>
    <col min="12806" max="12806" width="3.7109375" style="1" customWidth="1"/>
    <col min="12807" max="12807" width="11.7109375" style="1" customWidth="1"/>
    <col min="12808" max="12808" width="9.140625" style="1" customWidth="1"/>
    <col min="12809" max="12809" width="8.85546875" style="1" customWidth="1"/>
    <col min="12810" max="12810" width="8.5703125" style="1" customWidth="1"/>
    <col min="12811" max="13043" width="18.28515625" style="1"/>
    <col min="13044" max="13044" width="5.28515625" style="1" customWidth="1"/>
    <col min="13045" max="13045" width="16.7109375" style="1" customWidth="1"/>
    <col min="13046" max="13046" width="8.42578125" style="1" customWidth="1"/>
    <col min="13047" max="13047" width="12.85546875" style="1" customWidth="1"/>
    <col min="13048" max="13048" width="11.28515625" style="1" customWidth="1"/>
    <col min="13049" max="13049" width="11" style="1" customWidth="1"/>
    <col min="13050" max="13050" width="8.42578125" style="1" customWidth="1"/>
    <col min="13051" max="13051" width="8.85546875" style="1" customWidth="1"/>
    <col min="13052" max="13052" width="7.140625" style="1" customWidth="1"/>
    <col min="13053" max="13053" width="5.7109375" style="1" customWidth="1"/>
    <col min="13054" max="13054" width="4" style="1" customWidth="1"/>
    <col min="13055" max="13055" width="7.7109375" style="1" customWidth="1"/>
    <col min="13056" max="13056" width="8.140625" style="1" customWidth="1"/>
    <col min="13057" max="13057" width="10.42578125" style="1" customWidth="1"/>
    <col min="13058" max="13058" width="12.140625" style="1" customWidth="1"/>
    <col min="13059" max="13059" width="14.42578125" style="1" customWidth="1"/>
    <col min="13060" max="13060" width="28.5703125" style="1" customWidth="1"/>
    <col min="13061" max="13061" width="12.28515625" style="1" customWidth="1"/>
    <col min="13062" max="13062" width="3.7109375" style="1" customWidth="1"/>
    <col min="13063" max="13063" width="11.7109375" style="1" customWidth="1"/>
    <col min="13064" max="13064" width="9.140625" style="1" customWidth="1"/>
    <col min="13065" max="13065" width="8.85546875" style="1" customWidth="1"/>
    <col min="13066" max="13066" width="8.5703125" style="1" customWidth="1"/>
    <col min="13067" max="13299" width="18.28515625" style="1"/>
    <col min="13300" max="13300" width="5.28515625" style="1" customWidth="1"/>
    <col min="13301" max="13301" width="16.7109375" style="1" customWidth="1"/>
    <col min="13302" max="13302" width="8.42578125" style="1" customWidth="1"/>
    <col min="13303" max="13303" width="12.85546875" style="1" customWidth="1"/>
    <col min="13304" max="13304" width="11.28515625" style="1" customWidth="1"/>
    <col min="13305" max="13305" width="11" style="1" customWidth="1"/>
    <col min="13306" max="13306" width="8.42578125" style="1" customWidth="1"/>
    <col min="13307" max="13307" width="8.85546875" style="1" customWidth="1"/>
    <col min="13308" max="13308" width="7.140625" style="1" customWidth="1"/>
    <col min="13309" max="13309" width="5.7109375" style="1" customWidth="1"/>
    <col min="13310" max="13310" width="4" style="1" customWidth="1"/>
    <col min="13311" max="13311" width="7.7109375" style="1" customWidth="1"/>
    <col min="13312" max="13312" width="8.140625" style="1" customWidth="1"/>
    <col min="13313" max="13313" width="10.42578125" style="1" customWidth="1"/>
    <col min="13314" max="13314" width="12.140625" style="1" customWidth="1"/>
    <col min="13315" max="13315" width="14.42578125" style="1" customWidth="1"/>
    <col min="13316" max="13316" width="28.5703125" style="1" customWidth="1"/>
    <col min="13317" max="13317" width="12.28515625" style="1" customWidth="1"/>
    <col min="13318" max="13318" width="3.7109375" style="1" customWidth="1"/>
    <col min="13319" max="13319" width="11.7109375" style="1" customWidth="1"/>
    <col min="13320" max="13320" width="9.140625" style="1" customWidth="1"/>
    <col min="13321" max="13321" width="8.85546875" style="1" customWidth="1"/>
    <col min="13322" max="13322" width="8.5703125" style="1" customWidth="1"/>
    <col min="13323" max="13555" width="18.28515625" style="1"/>
    <col min="13556" max="13556" width="5.28515625" style="1" customWidth="1"/>
    <col min="13557" max="13557" width="16.7109375" style="1" customWidth="1"/>
    <col min="13558" max="13558" width="8.42578125" style="1" customWidth="1"/>
    <col min="13559" max="13559" width="12.85546875" style="1" customWidth="1"/>
    <col min="13560" max="13560" width="11.28515625" style="1" customWidth="1"/>
    <col min="13561" max="13561" width="11" style="1" customWidth="1"/>
    <col min="13562" max="13562" width="8.42578125" style="1" customWidth="1"/>
    <col min="13563" max="13563" width="8.85546875" style="1" customWidth="1"/>
    <col min="13564" max="13564" width="7.140625" style="1" customWidth="1"/>
    <col min="13565" max="13565" width="5.7109375" style="1" customWidth="1"/>
    <col min="13566" max="13566" width="4" style="1" customWidth="1"/>
    <col min="13567" max="13567" width="7.7109375" style="1" customWidth="1"/>
    <col min="13568" max="13568" width="8.140625" style="1" customWidth="1"/>
    <col min="13569" max="13569" width="10.42578125" style="1" customWidth="1"/>
    <col min="13570" max="13570" width="12.140625" style="1" customWidth="1"/>
    <col min="13571" max="13571" width="14.42578125" style="1" customWidth="1"/>
    <col min="13572" max="13572" width="28.5703125" style="1" customWidth="1"/>
    <col min="13573" max="13573" width="12.28515625" style="1" customWidth="1"/>
    <col min="13574" max="13574" width="3.7109375" style="1" customWidth="1"/>
    <col min="13575" max="13575" width="11.7109375" style="1" customWidth="1"/>
    <col min="13576" max="13576" width="9.140625" style="1" customWidth="1"/>
    <col min="13577" max="13577" width="8.85546875" style="1" customWidth="1"/>
    <col min="13578" max="13578" width="8.5703125" style="1" customWidth="1"/>
    <col min="13579" max="13811" width="18.28515625" style="1"/>
    <col min="13812" max="13812" width="5.28515625" style="1" customWidth="1"/>
    <col min="13813" max="13813" width="16.7109375" style="1" customWidth="1"/>
    <col min="13814" max="13814" width="8.42578125" style="1" customWidth="1"/>
    <col min="13815" max="13815" width="12.85546875" style="1" customWidth="1"/>
    <col min="13816" max="13816" width="11.28515625" style="1" customWidth="1"/>
    <col min="13817" max="13817" width="11" style="1" customWidth="1"/>
    <col min="13818" max="13818" width="8.42578125" style="1" customWidth="1"/>
    <col min="13819" max="13819" width="8.85546875" style="1" customWidth="1"/>
    <col min="13820" max="13820" width="7.140625" style="1" customWidth="1"/>
    <col min="13821" max="13821" width="5.7109375" style="1" customWidth="1"/>
    <col min="13822" max="13822" width="4" style="1" customWidth="1"/>
    <col min="13823" max="13823" width="7.7109375" style="1" customWidth="1"/>
    <col min="13824" max="13824" width="8.140625" style="1" customWidth="1"/>
    <col min="13825" max="13825" width="10.42578125" style="1" customWidth="1"/>
    <col min="13826" max="13826" width="12.140625" style="1" customWidth="1"/>
    <col min="13827" max="13827" width="14.42578125" style="1" customWidth="1"/>
    <col min="13828" max="13828" width="28.5703125" style="1" customWidth="1"/>
    <col min="13829" max="13829" width="12.28515625" style="1" customWidth="1"/>
    <col min="13830" max="13830" width="3.7109375" style="1" customWidth="1"/>
    <col min="13831" max="13831" width="11.7109375" style="1" customWidth="1"/>
    <col min="13832" max="13832" width="9.140625" style="1" customWidth="1"/>
    <col min="13833" max="13833" width="8.85546875" style="1" customWidth="1"/>
    <col min="13834" max="13834" width="8.5703125" style="1" customWidth="1"/>
    <col min="13835" max="14067" width="18.28515625" style="1"/>
    <col min="14068" max="14068" width="5.28515625" style="1" customWidth="1"/>
    <col min="14069" max="14069" width="16.7109375" style="1" customWidth="1"/>
    <col min="14070" max="14070" width="8.42578125" style="1" customWidth="1"/>
    <col min="14071" max="14071" width="12.85546875" style="1" customWidth="1"/>
    <col min="14072" max="14072" width="11.28515625" style="1" customWidth="1"/>
    <col min="14073" max="14073" width="11" style="1" customWidth="1"/>
    <col min="14074" max="14074" width="8.42578125" style="1" customWidth="1"/>
    <col min="14075" max="14075" width="8.85546875" style="1" customWidth="1"/>
    <col min="14076" max="14076" width="7.140625" style="1" customWidth="1"/>
    <col min="14077" max="14077" width="5.7109375" style="1" customWidth="1"/>
    <col min="14078" max="14078" width="4" style="1" customWidth="1"/>
    <col min="14079" max="14079" width="7.7109375" style="1" customWidth="1"/>
    <col min="14080" max="14080" width="8.140625" style="1" customWidth="1"/>
    <col min="14081" max="14081" width="10.42578125" style="1" customWidth="1"/>
    <col min="14082" max="14082" width="12.140625" style="1" customWidth="1"/>
    <col min="14083" max="14083" width="14.42578125" style="1" customWidth="1"/>
    <col min="14084" max="14084" width="28.5703125" style="1" customWidth="1"/>
    <col min="14085" max="14085" width="12.28515625" style="1" customWidth="1"/>
    <col min="14086" max="14086" width="3.7109375" style="1" customWidth="1"/>
    <col min="14087" max="14087" width="11.7109375" style="1" customWidth="1"/>
    <col min="14088" max="14088" width="9.140625" style="1" customWidth="1"/>
    <col min="14089" max="14089" width="8.85546875" style="1" customWidth="1"/>
    <col min="14090" max="14090" width="8.5703125" style="1" customWidth="1"/>
    <col min="14091" max="14323" width="18.28515625" style="1"/>
    <col min="14324" max="14324" width="5.28515625" style="1" customWidth="1"/>
    <col min="14325" max="14325" width="16.7109375" style="1" customWidth="1"/>
    <col min="14326" max="14326" width="8.42578125" style="1" customWidth="1"/>
    <col min="14327" max="14327" width="12.85546875" style="1" customWidth="1"/>
    <col min="14328" max="14328" width="11.28515625" style="1" customWidth="1"/>
    <col min="14329" max="14329" width="11" style="1" customWidth="1"/>
    <col min="14330" max="14330" width="8.42578125" style="1" customWidth="1"/>
    <col min="14331" max="14331" width="8.85546875" style="1" customWidth="1"/>
    <col min="14332" max="14332" width="7.140625" style="1" customWidth="1"/>
    <col min="14333" max="14333" width="5.7109375" style="1" customWidth="1"/>
    <col min="14334" max="14334" width="4" style="1" customWidth="1"/>
    <col min="14335" max="14335" width="7.7109375" style="1" customWidth="1"/>
    <col min="14336" max="14336" width="8.140625" style="1" customWidth="1"/>
    <col min="14337" max="14337" width="10.42578125" style="1" customWidth="1"/>
    <col min="14338" max="14338" width="12.140625" style="1" customWidth="1"/>
    <col min="14339" max="14339" width="14.42578125" style="1" customWidth="1"/>
    <col min="14340" max="14340" width="28.5703125" style="1" customWidth="1"/>
    <col min="14341" max="14341" width="12.28515625" style="1" customWidth="1"/>
    <col min="14342" max="14342" width="3.7109375" style="1" customWidth="1"/>
    <col min="14343" max="14343" width="11.7109375" style="1" customWidth="1"/>
    <col min="14344" max="14344" width="9.140625" style="1" customWidth="1"/>
    <col min="14345" max="14345" width="8.85546875" style="1" customWidth="1"/>
    <col min="14346" max="14346" width="8.5703125" style="1" customWidth="1"/>
    <col min="14347" max="14579" width="18.28515625" style="1"/>
    <col min="14580" max="14580" width="5.28515625" style="1" customWidth="1"/>
    <col min="14581" max="14581" width="16.7109375" style="1" customWidth="1"/>
    <col min="14582" max="14582" width="8.42578125" style="1" customWidth="1"/>
    <col min="14583" max="14583" width="12.85546875" style="1" customWidth="1"/>
    <col min="14584" max="14584" width="11.28515625" style="1" customWidth="1"/>
    <col min="14585" max="14585" width="11" style="1" customWidth="1"/>
    <col min="14586" max="14586" width="8.42578125" style="1" customWidth="1"/>
    <col min="14587" max="14587" width="8.85546875" style="1" customWidth="1"/>
    <col min="14588" max="14588" width="7.140625" style="1" customWidth="1"/>
    <col min="14589" max="14589" width="5.7109375" style="1" customWidth="1"/>
    <col min="14590" max="14590" width="4" style="1" customWidth="1"/>
    <col min="14591" max="14591" width="7.7109375" style="1" customWidth="1"/>
    <col min="14592" max="14592" width="8.140625" style="1" customWidth="1"/>
    <col min="14593" max="14593" width="10.42578125" style="1" customWidth="1"/>
    <col min="14594" max="14594" width="12.140625" style="1" customWidth="1"/>
    <col min="14595" max="14595" width="14.42578125" style="1" customWidth="1"/>
    <col min="14596" max="14596" width="28.5703125" style="1" customWidth="1"/>
    <col min="14597" max="14597" width="12.28515625" style="1" customWidth="1"/>
    <col min="14598" max="14598" width="3.7109375" style="1" customWidth="1"/>
    <col min="14599" max="14599" width="11.7109375" style="1" customWidth="1"/>
    <col min="14600" max="14600" width="9.140625" style="1" customWidth="1"/>
    <col min="14601" max="14601" width="8.85546875" style="1" customWidth="1"/>
    <col min="14602" max="14602" width="8.5703125" style="1" customWidth="1"/>
    <col min="14603" max="14835" width="18.28515625" style="1"/>
    <col min="14836" max="14836" width="5.28515625" style="1" customWidth="1"/>
    <col min="14837" max="14837" width="16.7109375" style="1" customWidth="1"/>
    <col min="14838" max="14838" width="8.42578125" style="1" customWidth="1"/>
    <col min="14839" max="14839" width="12.85546875" style="1" customWidth="1"/>
    <col min="14840" max="14840" width="11.28515625" style="1" customWidth="1"/>
    <col min="14841" max="14841" width="11" style="1" customWidth="1"/>
    <col min="14842" max="14842" width="8.42578125" style="1" customWidth="1"/>
    <col min="14843" max="14843" width="8.85546875" style="1" customWidth="1"/>
    <col min="14844" max="14844" width="7.140625" style="1" customWidth="1"/>
    <col min="14845" max="14845" width="5.7109375" style="1" customWidth="1"/>
    <col min="14846" max="14846" width="4" style="1" customWidth="1"/>
    <col min="14847" max="14847" width="7.7109375" style="1" customWidth="1"/>
    <col min="14848" max="14848" width="8.140625" style="1" customWidth="1"/>
    <col min="14849" max="14849" width="10.42578125" style="1" customWidth="1"/>
    <col min="14850" max="14850" width="12.140625" style="1" customWidth="1"/>
    <col min="14851" max="14851" width="14.42578125" style="1" customWidth="1"/>
    <col min="14852" max="14852" width="28.5703125" style="1" customWidth="1"/>
    <col min="14853" max="14853" width="12.28515625" style="1" customWidth="1"/>
    <col min="14854" max="14854" width="3.7109375" style="1" customWidth="1"/>
    <col min="14855" max="14855" width="11.7109375" style="1" customWidth="1"/>
    <col min="14856" max="14856" width="9.140625" style="1" customWidth="1"/>
    <col min="14857" max="14857" width="8.85546875" style="1" customWidth="1"/>
    <col min="14858" max="14858" width="8.5703125" style="1" customWidth="1"/>
    <col min="14859" max="15091" width="18.28515625" style="1"/>
    <col min="15092" max="15092" width="5.28515625" style="1" customWidth="1"/>
    <col min="15093" max="15093" width="16.7109375" style="1" customWidth="1"/>
    <col min="15094" max="15094" width="8.42578125" style="1" customWidth="1"/>
    <col min="15095" max="15095" width="12.85546875" style="1" customWidth="1"/>
    <col min="15096" max="15096" width="11.28515625" style="1" customWidth="1"/>
    <col min="15097" max="15097" width="11" style="1" customWidth="1"/>
    <col min="15098" max="15098" width="8.42578125" style="1" customWidth="1"/>
    <col min="15099" max="15099" width="8.85546875" style="1" customWidth="1"/>
    <col min="15100" max="15100" width="7.140625" style="1" customWidth="1"/>
    <col min="15101" max="15101" width="5.7109375" style="1" customWidth="1"/>
    <col min="15102" max="15102" width="4" style="1" customWidth="1"/>
    <col min="15103" max="15103" width="7.7109375" style="1" customWidth="1"/>
    <col min="15104" max="15104" width="8.140625" style="1" customWidth="1"/>
    <col min="15105" max="15105" width="10.42578125" style="1" customWidth="1"/>
    <col min="15106" max="15106" width="12.140625" style="1" customWidth="1"/>
    <col min="15107" max="15107" width="14.42578125" style="1" customWidth="1"/>
    <col min="15108" max="15108" width="28.5703125" style="1" customWidth="1"/>
    <col min="15109" max="15109" width="12.28515625" style="1" customWidth="1"/>
    <col min="15110" max="15110" width="3.7109375" style="1" customWidth="1"/>
    <col min="15111" max="15111" width="11.7109375" style="1" customWidth="1"/>
    <col min="15112" max="15112" width="9.140625" style="1" customWidth="1"/>
    <col min="15113" max="15113" width="8.85546875" style="1" customWidth="1"/>
    <col min="15114" max="15114" width="8.5703125" style="1" customWidth="1"/>
    <col min="15115" max="15347" width="18.28515625" style="1"/>
    <col min="15348" max="15348" width="5.28515625" style="1" customWidth="1"/>
    <col min="15349" max="15349" width="16.7109375" style="1" customWidth="1"/>
    <col min="15350" max="15350" width="8.42578125" style="1" customWidth="1"/>
    <col min="15351" max="15351" width="12.85546875" style="1" customWidth="1"/>
    <col min="15352" max="15352" width="11.28515625" style="1" customWidth="1"/>
    <col min="15353" max="15353" width="11" style="1" customWidth="1"/>
    <col min="15354" max="15354" width="8.42578125" style="1" customWidth="1"/>
    <col min="15355" max="15355" width="8.85546875" style="1" customWidth="1"/>
    <col min="15356" max="15356" width="7.140625" style="1" customWidth="1"/>
    <col min="15357" max="15357" width="5.7109375" style="1" customWidth="1"/>
    <col min="15358" max="15358" width="4" style="1" customWidth="1"/>
    <col min="15359" max="15359" width="7.7109375" style="1" customWidth="1"/>
    <col min="15360" max="15360" width="8.140625" style="1" customWidth="1"/>
    <col min="15361" max="15361" width="10.42578125" style="1" customWidth="1"/>
    <col min="15362" max="15362" width="12.140625" style="1" customWidth="1"/>
    <col min="15363" max="15363" width="14.42578125" style="1" customWidth="1"/>
    <col min="15364" max="15364" width="28.5703125" style="1" customWidth="1"/>
    <col min="15365" max="15365" width="12.28515625" style="1" customWidth="1"/>
    <col min="15366" max="15366" width="3.7109375" style="1" customWidth="1"/>
    <col min="15367" max="15367" width="11.7109375" style="1" customWidth="1"/>
    <col min="15368" max="15368" width="9.140625" style="1" customWidth="1"/>
    <col min="15369" max="15369" width="8.85546875" style="1" customWidth="1"/>
    <col min="15370" max="15370" width="8.5703125" style="1" customWidth="1"/>
    <col min="15371" max="15603" width="18.28515625" style="1"/>
    <col min="15604" max="15604" width="5.28515625" style="1" customWidth="1"/>
    <col min="15605" max="15605" width="16.7109375" style="1" customWidth="1"/>
    <col min="15606" max="15606" width="8.42578125" style="1" customWidth="1"/>
    <col min="15607" max="15607" width="12.85546875" style="1" customWidth="1"/>
    <col min="15608" max="15608" width="11.28515625" style="1" customWidth="1"/>
    <col min="15609" max="15609" width="11" style="1" customWidth="1"/>
    <col min="15610" max="15610" width="8.42578125" style="1" customWidth="1"/>
    <col min="15611" max="15611" width="8.85546875" style="1" customWidth="1"/>
    <col min="15612" max="15612" width="7.140625" style="1" customWidth="1"/>
    <col min="15613" max="15613" width="5.7109375" style="1" customWidth="1"/>
    <col min="15614" max="15614" width="4" style="1" customWidth="1"/>
    <col min="15615" max="15615" width="7.7109375" style="1" customWidth="1"/>
    <col min="15616" max="15616" width="8.140625" style="1" customWidth="1"/>
    <col min="15617" max="15617" width="10.42578125" style="1" customWidth="1"/>
    <col min="15618" max="15618" width="12.140625" style="1" customWidth="1"/>
    <col min="15619" max="15619" width="14.42578125" style="1" customWidth="1"/>
    <col min="15620" max="15620" width="28.5703125" style="1" customWidth="1"/>
    <col min="15621" max="15621" width="12.28515625" style="1" customWidth="1"/>
    <col min="15622" max="15622" width="3.7109375" style="1" customWidth="1"/>
    <col min="15623" max="15623" width="11.7109375" style="1" customWidth="1"/>
    <col min="15624" max="15624" width="9.140625" style="1" customWidth="1"/>
    <col min="15625" max="15625" width="8.85546875" style="1" customWidth="1"/>
    <col min="15626" max="15626" width="8.5703125" style="1" customWidth="1"/>
    <col min="15627" max="15859" width="18.28515625" style="1"/>
    <col min="15860" max="15860" width="5.28515625" style="1" customWidth="1"/>
    <col min="15861" max="15861" width="16.7109375" style="1" customWidth="1"/>
    <col min="15862" max="15862" width="8.42578125" style="1" customWidth="1"/>
    <col min="15863" max="15863" width="12.85546875" style="1" customWidth="1"/>
    <col min="15864" max="15864" width="11.28515625" style="1" customWidth="1"/>
    <col min="15865" max="15865" width="11" style="1" customWidth="1"/>
    <col min="15866" max="15866" width="8.42578125" style="1" customWidth="1"/>
    <col min="15867" max="15867" width="8.85546875" style="1" customWidth="1"/>
    <col min="15868" max="15868" width="7.140625" style="1" customWidth="1"/>
    <col min="15869" max="15869" width="5.7109375" style="1" customWidth="1"/>
    <col min="15870" max="15870" width="4" style="1" customWidth="1"/>
    <col min="15871" max="15871" width="7.7109375" style="1" customWidth="1"/>
    <col min="15872" max="15872" width="8.140625" style="1" customWidth="1"/>
    <col min="15873" max="15873" width="10.42578125" style="1" customWidth="1"/>
    <col min="15874" max="15874" width="12.140625" style="1" customWidth="1"/>
    <col min="15875" max="15875" width="14.42578125" style="1" customWidth="1"/>
    <col min="15876" max="15876" width="28.5703125" style="1" customWidth="1"/>
    <col min="15877" max="15877" width="12.28515625" style="1" customWidth="1"/>
    <col min="15878" max="15878" width="3.7109375" style="1" customWidth="1"/>
    <col min="15879" max="15879" width="11.7109375" style="1" customWidth="1"/>
    <col min="15880" max="15880" width="9.140625" style="1" customWidth="1"/>
    <col min="15881" max="15881" width="8.85546875" style="1" customWidth="1"/>
    <col min="15882" max="15882" width="8.5703125" style="1" customWidth="1"/>
    <col min="15883" max="16115" width="18.28515625" style="1"/>
    <col min="16116" max="16116" width="5.28515625" style="1" customWidth="1"/>
    <col min="16117" max="16117" width="16.7109375" style="1" customWidth="1"/>
    <col min="16118" max="16118" width="8.42578125" style="1" customWidth="1"/>
    <col min="16119" max="16119" width="12.85546875" style="1" customWidth="1"/>
    <col min="16120" max="16120" width="11.28515625" style="1" customWidth="1"/>
    <col min="16121" max="16121" width="11" style="1" customWidth="1"/>
    <col min="16122" max="16122" width="8.42578125" style="1" customWidth="1"/>
    <col min="16123" max="16123" width="8.85546875" style="1" customWidth="1"/>
    <col min="16124" max="16124" width="7.140625" style="1" customWidth="1"/>
    <col min="16125" max="16125" width="5.7109375" style="1" customWidth="1"/>
    <col min="16126" max="16126" width="4" style="1" customWidth="1"/>
    <col min="16127" max="16127" width="7.7109375" style="1" customWidth="1"/>
    <col min="16128" max="16128" width="8.140625" style="1" customWidth="1"/>
    <col min="16129" max="16129" width="10.42578125" style="1" customWidth="1"/>
    <col min="16130" max="16130" width="12.140625" style="1" customWidth="1"/>
    <col min="16131" max="16131" width="14.42578125" style="1" customWidth="1"/>
    <col min="16132" max="16132" width="28.5703125" style="1" customWidth="1"/>
    <col min="16133" max="16133" width="12.28515625" style="1" customWidth="1"/>
    <col min="16134" max="16134" width="3.7109375" style="1" customWidth="1"/>
    <col min="16135" max="16135" width="11.7109375" style="1" customWidth="1"/>
    <col min="16136" max="16136" width="9.140625" style="1" customWidth="1"/>
    <col min="16137" max="16137" width="8.85546875" style="1" customWidth="1"/>
    <col min="16138" max="16138" width="8.5703125" style="1" customWidth="1"/>
    <col min="16139" max="16384" width="18.28515625" style="1"/>
  </cols>
  <sheetData>
    <row r="1" spans="1:10" ht="21" x14ac:dyDescent="0.2">
      <c r="A1" s="530" t="s">
        <v>1405</v>
      </c>
      <c r="B1" s="531"/>
      <c r="C1" s="531"/>
      <c r="D1" s="531"/>
      <c r="E1" s="531"/>
      <c r="F1" s="531"/>
      <c r="G1" s="531"/>
      <c r="H1" s="531"/>
      <c r="I1" s="531"/>
      <c r="J1" s="531"/>
    </row>
    <row r="2" spans="1:10" s="6" customFormat="1" ht="23.25" thickBot="1" x14ac:dyDescent="0.3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</row>
    <row r="3" spans="1:10" ht="13.5" thickBot="1" x14ac:dyDescent="0.25">
      <c r="A3" s="10">
        <v>9</v>
      </c>
      <c r="B3" s="482" t="s">
        <v>23</v>
      </c>
      <c r="C3" s="482"/>
      <c r="D3" s="482"/>
      <c r="E3" s="482"/>
      <c r="F3" s="482"/>
      <c r="G3" s="482"/>
      <c r="H3" s="482"/>
      <c r="I3" s="482"/>
      <c r="J3" s="482"/>
    </row>
    <row r="4" spans="1:10" ht="22.5" x14ac:dyDescent="0.2">
      <c r="A4" s="335">
        <v>1</v>
      </c>
      <c r="B4" s="336" t="s">
        <v>24</v>
      </c>
      <c r="C4" s="336" t="s">
        <v>25</v>
      </c>
      <c r="D4" s="336" t="s">
        <v>26</v>
      </c>
      <c r="E4" s="336" t="s">
        <v>27</v>
      </c>
      <c r="F4" s="336" t="s">
        <v>28</v>
      </c>
      <c r="G4" s="337">
        <v>961</v>
      </c>
      <c r="H4" s="338">
        <v>8</v>
      </c>
      <c r="I4" s="18">
        <v>156</v>
      </c>
      <c r="J4" s="338">
        <v>175</v>
      </c>
    </row>
    <row r="5" spans="1:10" ht="33.75" x14ac:dyDescent="0.2">
      <c r="A5" s="335">
        <f>+A4+1</f>
        <v>2</v>
      </c>
      <c r="B5" s="336" t="s">
        <v>38</v>
      </c>
      <c r="C5" s="336" t="s">
        <v>25</v>
      </c>
      <c r="D5" s="336" t="s">
        <v>39</v>
      </c>
      <c r="E5" s="336" t="s">
        <v>40</v>
      </c>
      <c r="F5" s="336" t="s">
        <v>41</v>
      </c>
      <c r="G5" s="337">
        <v>726</v>
      </c>
      <c r="H5" s="338">
        <v>7</v>
      </c>
      <c r="I5" s="18">
        <v>126</v>
      </c>
      <c r="J5" s="338">
        <v>187</v>
      </c>
    </row>
    <row r="6" spans="1:10" ht="22.5" x14ac:dyDescent="0.2">
      <c r="A6" s="335">
        <f t="shared" ref="A6" si="0">+A5+1</f>
        <v>3</v>
      </c>
      <c r="B6" s="336" t="s">
        <v>76</v>
      </c>
      <c r="C6" s="339" t="s">
        <v>25</v>
      </c>
      <c r="D6" s="339" t="s">
        <v>77</v>
      </c>
      <c r="E6" s="339" t="s">
        <v>78</v>
      </c>
      <c r="F6" s="339" t="s">
        <v>49</v>
      </c>
      <c r="G6" s="340">
        <v>9148053</v>
      </c>
      <c r="H6" s="341">
        <v>21</v>
      </c>
      <c r="I6" s="34">
        <v>260</v>
      </c>
      <c r="J6" s="341">
        <v>296</v>
      </c>
    </row>
    <row r="7" spans="1:10" ht="22.5" x14ac:dyDescent="0.2">
      <c r="A7" s="335">
        <f>+A6+1</f>
        <v>4</v>
      </c>
      <c r="B7" s="336" t="s">
        <v>146</v>
      </c>
      <c r="C7" s="339" t="s">
        <v>25</v>
      </c>
      <c r="D7" s="339" t="s">
        <v>1249</v>
      </c>
      <c r="E7" s="339" t="s">
        <v>34</v>
      </c>
      <c r="F7" s="339" t="s">
        <v>49</v>
      </c>
      <c r="G7" s="340">
        <v>979</v>
      </c>
      <c r="H7" s="341">
        <v>17</v>
      </c>
      <c r="I7" s="34">
        <v>388</v>
      </c>
      <c r="J7" s="341">
        <v>545</v>
      </c>
    </row>
    <row r="8" spans="1:10" ht="22.5" x14ac:dyDescent="0.2">
      <c r="A8" s="335">
        <f t="shared" ref="A8:A11" si="1">+A7+1</f>
        <v>5</v>
      </c>
      <c r="B8" s="336" t="s">
        <v>84</v>
      </c>
      <c r="C8" s="339" t="s">
        <v>25</v>
      </c>
      <c r="D8" s="339" t="s">
        <v>85</v>
      </c>
      <c r="E8" s="339" t="s">
        <v>34</v>
      </c>
      <c r="F8" s="339" t="s">
        <v>49</v>
      </c>
      <c r="G8" s="340">
        <v>979</v>
      </c>
      <c r="H8" s="341">
        <v>14</v>
      </c>
      <c r="I8" s="34">
        <v>310</v>
      </c>
      <c r="J8" s="341">
        <v>241</v>
      </c>
    </row>
    <row r="9" spans="1:10" ht="22.5" x14ac:dyDescent="0.2">
      <c r="A9" s="335">
        <f>+A8+1</f>
        <v>6</v>
      </c>
      <c r="B9" s="336" t="s">
        <v>339</v>
      </c>
      <c r="C9" s="339" t="s">
        <v>25</v>
      </c>
      <c r="D9" s="339" t="s">
        <v>340</v>
      </c>
      <c r="E9" s="339" t="s">
        <v>341</v>
      </c>
      <c r="F9" s="339" t="s">
        <v>107</v>
      </c>
      <c r="G9" s="340">
        <v>907</v>
      </c>
      <c r="H9" s="341">
        <v>16</v>
      </c>
      <c r="I9" s="34">
        <v>483</v>
      </c>
      <c r="J9" s="341">
        <v>634</v>
      </c>
    </row>
    <row r="10" spans="1:10" ht="22.5" x14ac:dyDescent="0.2">
      <c r="A10" s="335">
        <f t="shared" si="1"/>
        <v>7</v>
      </c>
      <c r="B10" s="336" t="s">
        <v>359</v>
      </c>
      <c r="C10" s="339" t="s">
        <v>25</v>
      </c>
      <c r="D10" s="339" t="s">
        <v>360</v>
      </c>
      <c r="E10" s="339" t="s">
        <v>164</v>
      </c>
      <c r="F10" s="339" t="s">
        <v>107</v>
      </c>
      <c r="G10" s="340">
        <v>9071325</v>
      </c>
      <c r="H10" s="341">
        <v>8</v>
      </c>
      <c r="I10" s="34">
        <v>525</v>
      </c>
      <c r="J10" s="341">
        <v>497</v>
      </c>
    </row>
    <row r="11" spans="1:10" ht="23.25" thickBot="1" x14ac:dyDescent="0.25">
      <c r="A11" s="335">
        <f t="shared" si="1"/>
        <v>8</v>
      </c>
      <c r="B11" s="336" t="s">
        <v>380</v>
      </c>
      <c r="C11" s="339" t="s">
        <v>25</v>
      </c>
      <c r="D11" s="339" t="s">
        <v>381</v>
      </c>
      <c r="E11" s="339" t="s">
        <v>34</v>
      </c>
      <c r="F11" s="339" t="s">
        <v>107</v>
      </c>
      <c r="G11" s="340">
        <v>907</v>
      </c>
      <c r="H11" s="341">
        <v>26</v>
      </c>
      <c r="I11" s="34">
        <v>503</v>
      </c>
      <c r="J11" s="341">
        <v>445</v>
      </c>
    </row>
    <row r="12" spans="1:10" ht="13.5" thickBot="1" x14ac:dyDescent="0.25">
      <c r="I12" s="49">
        <f>SUM(I4:I11)</f>
        <v>2751</v>
      </c>
    </row>
    <row r="13" spans="1:10" s="6" customFormat="1" ht="13.5" thickBot="1" x14ac:dyDescent="0.3">
      <c r="A13" s="51">
        <v>1</v>
      </c>
      <c r="B13" s="487" t="s">
        <v>479</v>
      </c>
      <c r="C13" s="487"/>
      <c r="D13" s="487"/>
      <c r="E13" s="487"/>
      <c r="F13" s="487"/>
      <c r="G13" s="487"/>
      <c r="H13" s="487"/>
      <c r="I13" s="487"/>
      <c r="J13" s="487"/>
    </row>
    <row r="14" spans="1:10" ht="23.25" thickBot="1" x14ac:dyDescent="0.25">
      <c r="A14" s="91">
        <v>1</v>
      </c>
      <c r="B14" s="31" t="s">
        <v>584</v>
      </c>
      <c r="C14" s="31" t="s">
        <v>225</v>
      </c>
      <c r="D14" s="31" t="s">
        <v>585</v>
      </c>
      <c r="E14" s="31" t="s">
        <v>34</v>
      </c>
      <c r="F14" s="31" t="s">
        <v>562</v>
      </c>
      <c r="G14" s="32">
        <v>745</v>
      </c>
      <c r="H14" s="33">
        <v>9</v>
      </c>
      <c r="I14" s="59">
        <v>400</v>
      </c>
      <c r="J14" s="33">
        <v>603</v>
      </c>
    </row>
    <row r="15" spans="1:10" ht="13.5" thickBot="1" x14ac:dyDescent="0.25">
      <c r="A15" s="70"/>
      <c r="B15" s="71"/>
      <c r="C15" s="71"/>
      <c r="D15" s="71"/>
      <c r="E15" s="71"/>
      <c r="F15" s="71"/>
      <c r="G15" s="71"/>
      <c r="H15" s="72"/>
      <c r="I15" s="73">
        <f>SUM(I14:I14)</f>
        <v>400</v>
      </c>
      <c r="J15" s="74"/>
    </row>
    <row r="16" spans="1:10" ht="12.75" x14ac:dyDescent="0.2">
      <c r="A16" s="76">
        <v>1</v>
      </c>
      <c r="B16" s="511" t="s">
        <v>660</v>
      </c>
      <c r="C16" s="511"/>
      <c r="D16" s="511"/>
      <c r="E16" s="511"/>
      <c r="F16" s="511"/>
      <c r="G16" s="511"/>
      <c r="H16" s="511"/>
      <c r="I16" s="511"/>
      <c r="J16" s="511"/>
    </row>
    <row r="17" spans="1:10" ht="22.5" x14ac:dyDescent="0.2">
      <c r="A17" s="344">
        <v>1</v>
      </c>
      <c r="B17" s="339" t="s">
        <v>711</v>
      </c>
      <c r="C17" s="339" t="s">
        <v>25</v>
      </c>
      <c r="D17" s="339" t="s">
        <v>712</v>
      </c>
      <c r="E17" s="339" t="s">
        <v>713</v>
      </c>
      <c r="F17" s="339" t="s">
        <v>714</v>
      </c>
      <c r="G17" s="340">
        <v>674</v>
      </c>
      <c r="H17" s="341">
        <v>7</v>
      </c>
      <c r="I17" s="94">
        <v>104</v>
      </c>
      <c r="J17" s="341">
        <v>129</v>
      </c>
    </row>
    <row r="18" spans="1:10" ht="13.5" thickBot="1" x14ac:dyDescent="0.25">
      <c r="A18" s="70"/>
      <c r="B18" s="71"/>
      <c r="C18" s="71"/>
      <c r="D18" s="71"/>
      <c r="E18" s="71"/>
      <c r="F18" s="71"/>
      <c r="G18" s="71"/>
      <c r="H18" s="72"/>
      <c r="I18" s="100">
        <f>SUM(I17:I17)</f>
        <v>104</v>
      </c>
      <c r="J18" s="72"/>
    </row>
    <row r="19" spans="1:10" ht="13.5" thickBot="1" x14ac:dyDescent="0.25">
      <c r="A19" s="101">
        <v>3</v>
      </c>
      <c r="B19" s="518" t="s">
        <v>741</v>
      </c>
      <c r="C19" s="518"/>
      <c r="D19" s="518"/>
      <c r="E19" s="518"/>
      <c r="F19" s="518"/>
      <c r="G19" s="518"/>
      <c r="H19" s="518"/>
      <c r="I19" s="518"/>
      <c r="J19" s="518"/>
    </row>
    <row r="20" spans="1:10" ht="22.5" x14ac:dyDescent="0.2">
      <c r="A20" s="335">
        <v>1</v>
      </c>
      <c r="B20" s="336" t="s">
        <v>742</v>
      </c>
      <c r="C20" s="336" t="s">
        <v>25</v>
      </c>
      <c r="D20" s="336" t="s">
        <v>743</v>
      </c>
      <c r="E20" s="336" t="s">
        <v>744</v>
      </c>
      <c r="F20" s="336" t="s">
        <v>745</v>
      </c>
      <c r="G20" s="337">
        <v>605</v>
      </c>
      <c r="H20" s="338">
        <v>4</v>
      </c>
      <c r="I20" s="109">
        <v>152</v>
      </c>
      <c r="J20" s="338">
        <v>132</v>
      </c>
    </row>
    <row r="21" spans="1:10" ht="22.5" x14ac:dyDescent="0.2">
      <c r="A21" s="23">
        <f>+A20+1</f>
        <v>2</v>
      </c>
      <c r="B21" s="38" t="s">
        <v>929</v>
      </c>
      <c r="C21" s="38" t="s">
        <v>25</v>
      </c>
      <c r="D21" s="38" t="s">
        <v>930</v>
      </c>
      <c r="E21" s="38" t="s">
        <v>931</v>
      </c>
      <c r="F21" s="38" t="s">
        <v>917</v>
      </c>
      <c r="G21" s="39">
        <v>6822368</v>
      </c>
      <c r="H21" s="40">
        <v>7</v>
      </c>
      <c r="I21" s="114">
        <v>141</v>
      </c>
      <c r="J21" s="40">
        <v>182</v>
      </c>
    </row>
    <row r="22" spans="1:10" ht="23.25" thickBot="1" x14ac:dyDescent="0.25">
      <c r="A22" s="23">
        <f t="shared" ref="A22" si="2">+A21+1</f>
        <v>3</v>
      </c>
      <c r="B22" s="38" t="s">
        <v>936</v>
      </c>
      <c r="C22" s="38" t="s">
        <v>25</v>
      </c>
      <c r="D22" s="38" t="s">
        <v>937</v>
      </c>
      <c r="E22" s="38" t="s">
        <v>938</v>
      </c>
      <c r="F22" s="38" t="s">
        <v>917</v>
      </c>
      <c r="G22" s="39">
        <v>680</v>
      </c>
      <c r="H22" s="40">
        <v>4</v>
      </c>
      <c r="I22" s="114">
        <v>206</v>
      </c>
      <c r="J22" s="40">
        <v>240</v>
      </c>
    </row>
    <row r="23" spans="1:10" ht="13.5" thickBot="1" x14ac:dyDescent="0.25">
      <c r="A23" s="70"/>
      <c r="B23" s="71"/>
      <c r="C23" s="71"/>
      <c r="D23" s="71"/>
      <c r="E23" s="71"/>
      <c r="F23" s="71"/>
      <c r="G23" s="71"/>
      <c r="H23" s="72"/>
      <c r="I23" s="123">
        <f>SUM(I20:I22)</f>
        <v>499</v>
      </c>
      <c r="J23" s="74">
        <f>+I23-1772</f>
        <v>-1273</v>
      </c>
    </row>
    <row r="24" spans="1:10" ht="13.5" thickBot="1" x14ac:dyDescent="0.25">
      <c r="A24" s="124">
        <v>4</v>
      </c>
      <c r="B24" s="495" t="s">
        <v>1038</v>
      </c>
      <c r="C24" s="495"/>
      <c r="D24" s="495"/>
      <c r="E24" s="495"/>
      <c r="F24" s="495"/>
      <c r="G24" s="495"/>
      <c r="H24" s="495"/>
      <c r="I24" s="495"/>
      <c r="J24" s="495"/>
    </row>
    <row r="25" spans="1:10" ht="22.5" x14ac:dyDescent="0.2">
      <c r="A25" s="335">
        <v>1</v>
      </c>
      <c r="B25" s="336" t="s">
        <v>1039</v>
      </c>
      <c r="C25" s="336" t="s">
        <v>25</v>
      </c>
      <c r="D25" s="336" t="s">
        <v>1040</v>
      </c>
      <c r="E25" s="336" t="s">
        <v>1041</v>
      </c>
      <c r="F25" s="336" t="s">
        <v>1042</v>
      </c>
      <c r="G25" s="337">
        <v>6560015</v>
      </c>
      <c r="H25" s="338">
        <v>8</v>
      </c>
      <c r="I25" s="132">
        <v>136</v>
      </c>
      <c r="J25" s="338">
        <v>99</v>
      </c>
    </row>
    <row r="26" spans="1:10" ht="22.5" x14ac:dyDescent="0.2">
      <c r="A26" s="65">
        <v>2</v>
      </c>
      <c r="B26" s="38" t="s">
        <v>1062</v>
      </c>
      <c r="C26" s="38" t="s">
        <v>25</v>
      </c>
      <c r="D26" s="38" t="s">
        <v>1063</v>
      </c>
      <c r="E26" s="38" t="s">
        <v>34</v>
      </c>
      <c r="F26" s="38" t="s">
        <v>1064</v>
      </c>
      <c r="G26" s="39">
        <v>7327419</v>
      </c>
      <c r="H26" s="40">
        <v>12</v>
      </c>
      <c r="I26" s="137">
        <v>254</v>
      </c>
      <c r="J26" s="40">
        <v>325</v>
      </c>
    </row>
    <row r="27" spans="1:10" ht="22.5" x14ac:dyDescent="0.2">
      <c r="A27" s="65">
        <v>3</v>
      </c>
      <c r="B27" s="38" t="s">
        <v>1068</v>
      </c>
      <c r="C27" s="38" t="s">
        <v>25</v>
      </c>
      <c r="D27" s="38" t="s">
        <v>1069</v>
      </c>
      <c r="E27" s="38" t="s">
        <v>1070</v>
      </c>
      <c r="F27" s="38" t="s">
        <v>1064</v>
      </c>
      <c r="G27" s="39">
        <v>7281502</v>
      </c>
      <c r="H27" s="40">
        <v>7</v>
      </c>
      <c r="I27" s="137">
        <v>116</v>
      </c>
      <c r="J27" s="40">
        <v>180</v>
      </c>
    </row>
    <row r="28" spans="1:10" ht="34.5" thickBot="1" x14ac:dyDescent="0.25">
      <c r="A28" s="65">
        <f>+A27+1</f>
        <v>4</v>
      </c>
      <c r="B28" s="38" t="s">
        <v>1101</v>
      </c>
      <c r="C28" s="38" t="s">
        <v>25</v>
      </c>
      <c r="D28" s="38" t="s">
        <v>1102</v>
      </c>
      <c r="E28" s="38" t="s">
        <v>1103</v>
      </c>
      <c r="F28" s="38" t="s">
        <v>1064</v>
      </c>
      <c r="G28" s="39">
        <v>731</v>
      </c>
      <c r="H28" s="40">
        <v>6</v>
      </c>
      <c r="I28" s="137">
        <v>69</v>
      </c>
      <c r="J28" s="40">
        <v>177</v>
      </c>
    </row>
    <row r="29" spans="1:10" ht="12.75" x14ac:dyDescent="0.2">
      <c r="A29" s="138"/>
      <c r="B29" s="71"/>
      <c r="C29" s="71"/>
      <c r="D29" s="71"/>
      <c r="E29" s="71"/>
      <c r="F29" s="71"/>
      <c r="G29" s="71"/>
      <c r="H29" s="72"/>
      <c r="I29" s="161">
        <f>SUM(I25:I28)</f>
        <v>575</v>
      </c>
      <c r="J29" s="72"/>
    </row>
    <row r="31" spans="1:10" x14ac:dyDescent="0.2">
      <c r="A31" s="506" t="s">
        <v>1404</v>
      </c>
      <c r="B31" s="506"/>
    </row>
    <row r="32" spans="1:10" x14ac:dyDescent="0.2">
      <c r="A32" s="506"/>
      <c r="B32" s="506"/>
    </row>
  </sheetData>
  <mergeCells count="7">
    <mergeCell ref="A31:B32"/>
    <mergeCell ref="B24:J24"/>
    <mergeCell ref="A1:J1"/>
    <mergeCell ref="B3:J3"/>
    <mergeCell ref="B13:J13"/>
    <mergeCell ref="B16:J16"/>
    <mergeCell ref="B19:J19"/>
  </mergeCell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D0441-B4A2-46DB-9BD0-07686C90AB3F}">
  <dimension ref="A1:N107"/>
  <sheetViews>
    <sheetView workbookViewId="0">
      <selection activeCell="P55" sqref="P55"/>
    </sheetView>
  </sheetViews>
  <sheetFormatPr defaultColWidth="8.7109375" defaultRowHeight="15" x14ac:dyDescent="0.25"/>
  <cols>
    <col min="1" max="1" width="3" style="211" customWidth="1"/>
    <col min="2" max="2" width="18.7109375" style="66" customWidth="1"/>
    <col min="3" max="3" width="20.28515625" style="66" customWidth="1"/>
    <col min="4" max="4" width="10.5703125" style="66" customWidth="1"/>
    <col min="5" max="5" width="11" style="66" customWidth="1"/>
    <col min="6" max="6" width="8.7109375" style="212"/>
    <col min="7" max="7" width="8.5703125" style="211" customWidth="1"/>
    <col min="8" max="8" width="9.42578125" style="211" customWidth="1"/>
    <col min="9" max="9" width="5.7109375" style="66" customWidth="1"/>
    <col min="10" max="10" width="9" style="66" customWidth="1"/>
    <col min="11" max="11" width="10.5703125" style="66" customWidth="1"/>
    <col min="12" max="12" width="13" style="66" customWidth="1"/>
    <col min="13" max="13" width="12.42578125" style="213" customWidth="1"/>
    <col min="14" max="14" width="14" style="213" customWidth="1"/>
    <col min="15" max="255" width="8.7109375" style="66"/>
    <col min="256" max="256" width="3" style="66" customWidth="1"/>
    <col min="257" max="257" width="13.28515625" style="66" customWidth="1"/>
    <col min="258" max="261" width="8.7109375" style="66"/>
    <col min="262" max="262" width="6.7109375" style="66" customWidth="1"/>
    <col min="263" max="263" width="6.28515625" style="66" customWidth="1"/>
    <col min="264" max="264" width="3.28515625" style="66" customWidth="1"/>
    <col min="265" max="265" width="7.5703125" style="66" customWidth="1"/>
    <col min="266" max="266" width="8.140625" style="66" customWidth="1"/>
    <col min="267" max="267" width="9.28515625" style="66" customWidth="1"/>
    <col min="268" max="268" width="12.42578125" style="66" customWidth="1"/>
    <col min="269" max="269" width="14" style="66" customWidth="1"/>
    <col min="270" max="511" width="8.7109375" style="66"/>
    <col min="512" max="512" width="3" style="66" customWidth="1"/>
    <col min="513" max="513" width="13.28515625" style="66" customWidth="1"/>
    <col min="514" max="517" width="8.7109375" style="66"/>
    <col min="518" max="518" width="6.7109375" style="66" customWidth="1"/>
    <col min="519" max="519" width="6.28515625" style="66" customWidth="1"/>
    <col min="520" max="520" width="3.28515625" style="66" customWidth="1"/>
    <col min="521" max="521" width="7.5703125" style="66" customWidth="1"/>
    <col min="522" max="522" width="8.140625" style="66" customWidth="1"/>
    <col min="523" max="523" width="9.28515625" style="66" customWidth="1"/>
    <col min="524" max="524" width="12.42578125" style="66" customWidth="1"/>
    <col min="525" max="525" width="14" style="66" customWidth="1"/>
    <col min="526" max="767" width="8.7109375" style="66"/>
    <col min="768" max="768" width="3" style="66" customWidth="1"/>
    <col min="769" max="769" width="13.28515625" style="66" customWidth="1"/>
    <col min="770" max="773" width="8.7109375" style="66"/>
    <col min="774" max="774" width="6.7109375" style="66" customWidth="1"/>
    <col min="775" max="775" width="6.28515625" style="66" customWidth="1"/>
    <col min="776" max="776" width="3.28515625" style="66" customWidth="1"/>
    <col min="777" max="777" width="7.5703125" style="66" customWidth="1"/>
    <col min="778" max="778" width="8.140625" style="66" customWidth="1"/>
    <col min="779" max="779" width="9.28515625" style="66" customWidth="1"/>
    <col min="780" max="780" width="12.42578125" style="66" customWidth="1"/>
    <col min="781" max="781" width="14" style="66" customWidth="1"/>
    <col min="782" max="1023" width="8.7109375" style="66"/>
    <col min="1024" max="1024" width="3" style="66" customWidth="1"/>
    <col min="1025" max="1025" width="13.28515625" style="66" customWidth="1"/>
    <col min="1026" max="1029" width="8.7109375" style="66"/>
    <col min="1030" max="1030" width="6.7109375" style="66" customWidth="1"/>
    <col min="1031" max="1031" width="6.28515625" style="66" customWidth="1"/>
    <col min="1032" max="1032" width="3.28515625" style="66" customWidth="1"/>
    <col min="1033" max="1033" width="7.5703125" style="66" customWidth="1"/>
    <col min="1034" max="1034" width="8.140625" style="66" customWidth="1"/>
    <col min="1035" max="1035" width="9.28515625" style="66" customWidth="1"/>
    <col min="1036" max="1036" width="12.42578125" style="66" customWidth="1"/>
    <col min="1037" max="1037" width="14" style="66" customWidth="1"/>
    <col min="1038" max="1279" width="8.7109375" style="66"/>
    <col min="1280" max="1280" width="3" style="66" customWidth="1"/>
    <col min="1281" max="1281" width="13.28515625" style="66" customWidth="1"/>
    <col min="1282" max="1285" width="8.7109375" style="66"/>
    <col min="1286" max="1286" width="6.7109375" style="66" customWidth="1"/>
    <col min="1287" max="1287" width="6.28515625" style="66" customWidth="1"/>
    <col min="1288" max="1288" width="3.28515625" style="66" customWidth="1"/>
    <col min="1289" max="1289" width="7.5703125" style="66" customWidth="1"/>
    <col min="1290" max="1290" width="8.140625" style="66" customWidth="1"/>
    <col min="1291" max="1291" width="9.28515625" style="66" customWidth="1"/>
    <col min="1292" max="1292" width="12.42578125" style="66" customWidth="1"/>
    <col min="1293" max="1293" width="14" style="66" customWidth="1"/>
    <col min="1294" max="1535" width="8.7109375" style="66"/>
    <col min="1536" max="1536" width="3" style="66" customWidth="1"/>
    <col min="1537" max="1537" width="13.28515625" style="66" customWidth="1"/>
    <col min="1538" max="1541" width="8.7109375" style="66"/>
    <col min="1542" max="1542" width="6.7109375" style="66" customWidth="1"/>
    <col min="1543" max="1543" width="6.28515625" style="66" customWidth="1"/>
    <col min="1544" max="1544" width="3.28515625" style="66" customWidth="1"/>
    <col min="1545" max="1545" width="7.5703125" style="66" customWidth="1"/>
    <col min="1546" max="1546" width="8.140625" style="66" customWidth="1"/>
    <col min="1547" max="1547" width="9.28515625" style="66" customWidth="1"/>
    <col min="1548" max="1548" width="12.42578125" style="66" customWidth="1"/>
    <col min="1549" max="1549" width="14" style="66" customWidth="1"/>
    <col min="1550" max="1791" width="8.7109375" style="66"/>
    <col min="1792" max="1792" width="3" style="66" customWidth="1"/>
    <col min="1793" max="1793" width="13.28515625" style="66" customWidth="1"/>
    <col min="1794" max="1797" width="8.7109375" style="66"/>
    <col min="1798" max="1798" width="6.7109375" style="66" customWidth="1"/>
    <col min="1799" max="1799" width="6.28515625" style="66" customWidth="1"/>
    <col min="1800" max="1800" width="3.28515625" style="66" customWidth="1"/>
    <col min="1801" max="1801" width="7.5703125" style="66" customWidth="1"/>
    <col min="1802" max="1802" width="8.140625" style="66" customWidth="1"/>
    <col min="1803" max="1803" width="9.28515625" style="66" customWidth="1"/>
    <col min="1804" max="1804" width="12.42578125" style="66" customWidth="1"/>
    <col min="1805" max="1805" width="14" style="66" customWidth="1"/>
    <col min="1806" max="2047" width="8.7109375" style="66"/>
    <col min="2048" max="2048" width="3" style="66" customWidth="1"/>
    <col min="2049" max="2049" width="13.28515625" style="66" customWidth="1"/>
    <col min="2050" max="2053" width="8.7109375" style="66"/>
    <col min="2054" max="2054" width="6.7109375" style="66" customWidth="1"/>
    <col min="2055" max="2055" width="6.28515625" style="66" customWidth="1"/>
    <col min="2056" max="2056" width="3.28515625" style="66" customWidth="1"/>
    <col min="2057" max="2057" width="7.5703125" style="66" customWidth="1"/>
    <col min="2058" max="2058" width="8.140625" style="66" customWidth="1"/>
    <col min="2059" max="2059" width="9.28515625" style="66" customWidth="1"/>
    <col min="2060" max="2060" width="12.42578125" style="66" customWidth="1"/>
    <col min="2061" max="2061" width="14" style="66" customWidth="1"/>
    <col min="2062" max="2303" width="8.7109375" style="66"/>
    <col min="2304" max="2304" width="3" style="66" customWidth="1"/>
    <col min="2305" max="2305" width="13.28515625" style="66" customWidth="1"/>
    <col min="2306" max="2309" width="8.7109375" style="66"/>
    <col min="2310" max="2310" width="6.7109375" style="66" customWidth="1"/>
    <col min="2311" max="2311" width="6.28515625" style="66" customWidth="1"/>
    <col min="2312" max="2312" width="3.28515625" style="66" customWidth="1"/>
    <col min="2313" max="2313" width="7.5703125" style="66" customWidth="1"/>
    <col min="2314" max="2314" width="8.140625" style="66" customWidth="1"/>
    <col min="2315" max="2315" width="9.28515625" style="66" customWidth="1"/>
    <col min="2316" max="2316" width="12.42578125" style="66" customWidth="1"/>
    <col min="2317" max="2317" width="14" style="66" customWidth="1"/>
    <col min="2318" max="2559" width="8.7109375" style="66"/>
    <col min="2560" max="2560" width="3" style="66" customWidth="1"/>
    <col min="2561" max="2561" width="13.28515625" style="66" customWidth="1"/>
    <col min="2562" max="2565" width="8.7109375" style="66"/>
    <col min="2566" max="2566" width="6.7109375" style="66" customWidth="1"/>
    <col min="2567" max="2567" width="6.28515625" style="66" customWidth="1"/>
    <col min="2568" max="2568" width="3.28515625" style="66" customWidth="1"/>
    <col min="2569" max="2569" width="7.5703125" style="66" customWidth="1"/>
    <col min="2570" max="2570" width="8.140625" style="66" customWidth="1"/>
    <col min="2571" max="2571" width="9.28515625" style="66" customWidth="1"/>
    <col min="2572" max="2572" width="12.42578125" style="66" customWidth="1"/>
    <col min="2573" max="2573" width="14" style="66" customWidth="1"/>
    <col min="2574" max="2815" width="8.7109375" style="66"/>
    <col min="2816" max="2816" width="3" style="66" customWidth="1"/>
    <col min="2817" max="2817" width="13.28515625" style="66" customWidth="1"/>
    <col min="2818" max="2821" width="8.7109375" style="66"/>
    <col min="2822" max="2822" width="6.7109375" style="66" customWidth="1"/>
    <col min="2823" max="2823" width="6.28515625" style="66" customWidth="1"/>
    <col min="2824" max="2824" width="3.28515625" style="66" customWidth="1"/>
    <col min="2825" max="2825" width="7.5703125" style="66" customWidth="1"/>
    <col min="2826" max="2826" width="8.140625" style="66" customWidth="1"/>
    <col min="2827" max="2827" width="9.28515625" style="66" customWidth="1"/>
    <col min="2828" max="2828" width="12.42578125" style="66" customWidth="1"/>
    <col min="2829" max="2829" width="14" style="66" customWidth="1"/>
    <col min="2830" max="3071" width="8.7109375" style="66"/>
    <col min="3072" max="3072" width="3" style="66" customWidth="1"/>
    <col min="3073" max="3073" width="13.28515625" style="66" customWidth="1"/>
    <col min="3074" max="3077" width="8.7109375" style="66"/>
    <col min="3078" max="3078" width="6.7109375" style="66" customWidth="1"/>
    <col min="3079" max="3079" width="6.28515625" style="66" customWidth="1"/>
    <col min="3080" max="3080" width="3.28515625" style="66" customWidth="1"/>
    <col min="3081" max="3081" width="7.5703125" style="66" customWidth="1"/>
    <col min="3082" max="3082" width="8.140625" style="66" customWidth="1"/>
    <col min="3083" max="3083" width="9.28515625" style="66" customWidth="1"/>
    <col min="3084" max="3084" width="12.42578125" style="66" customWidth="1"/>
    <col min="3085" max="3085" width="14" style="66" customWidth="1"/>
    <col min="3086" max="3327" width="8.7109375" style="66"/>
    <col min="3328" max="3328" width="3" style="66" customWidth="1"/>
    <col min="3329" max="3329" width="13.28515625" style="66" customWidth="1"/>
    <col min="3330" max="3333" width="8.7109375" style="66"/>
    <col min="3334" max="3334" width="6.7109375" style="66" customWidth="1"/>
    <col min="3335" max="3335" width="6.28515625" style="66" customWidth="1"/>
    <col min="3336" max="3336" width="3.28515625" style="66" customWidth="1"/>
    <col min="3337" max="3337" width="7.5703125" style="66" customWidth="1"/>
    <col min="3338" max="3338" width="8.140625" style="66" customWidth="1"/>
    <col min="3339" max="3339" width="9.28515625" style="66" customWidth="1"/>
    <col min="3340" max="3340" width="12.42578125" style="66" customWidth="1"/>
    <col min="3341" max="3341" width="14" style="66" customWidth="1"/>
    <col min="3342" max="3583" width="8.7109375" style="66"/>
    <col min="3584" max="3584" width="3" style="66" customWidth="1"/>
    <col min="3585" max="3585" width="13.28515625" style="66" customWidth="1"/>
    <col min="3586" max="3589" width="8.7109375" style="66"/>
    <col min="3590" max="3590" width="6.7109375" style="66" customWidth="1"/>
    <col min="3591" max="3591" width="6.28515625" style="66" customWidth="1"/>
    <col min="3592" max="3592" width="3.28515625" style="66" customWidth="1"/>
    <col min="3593" max="3593" width="7.5703125" style="66" customWidth="1"/>
    <col min="3594" max="3594" width="8.140625" style="66" customWidth="1"/>
    <col min="3595" max="3595" width="9.28515625" style="66" customWidth="1"/>
    <col min="3596" max="3596" width="12.42578125" style="66" customWidth="1"/>
    <col min="3597" max="3597" width="14" style="66" customWidth="1"/>
    <col min="3598" max="3839" width="8.7109375" style="66"/>
    <col min="3840" max="3840" width="3" style="66" customWidth="1"/>
    <col min="3841" max="3841" width="13.28515625" style="66" customWidth="1"/>
    <col min="3842" max="3845" width="8.7109375" style="66"/>
    <col min="3846" max="3846" width="6.7109375" style="66" customWidth="1"/>
    <col min="3847" max="3847" width="6.28515625" style="66" customWidth="1"/>
    <col min="3848" max="3848" width="3.28515625" style="66" customWidth="1"/>
    <col min="3849" max="3849" width="7.5703125" style="66" customWidth="1"/>
    <col min="3850" max="3850" width="8.140625" style="66" customWidth="1"/>
    <col min="3851" max="3851" width="9.28515625" style="66" customWidth="1"/>
    <col min="3852" max="3852" width="12.42578125" style="66" customWidth="1"/>
    <col min="3853" max="3853" width="14" style="66" customWidth="1"/>
    <col min="3854" max="4095" width="8.7109375" style="66"/>
    <col min="4096" max="4096" width="3" style="66" customWidth="1"/>
    <col min="4097" max="4097" width="13.28515625" style="66" customWidth="1"/>
    <col min="4098" max="4101" width="8.7109375" style="66"/>
    <col min="4102" max="4102" width="6.7109375" style="66" customWidth="1"/>
    <col min="4103" max="4103" width="6.28515625" style="66" customWidth="1"/>
    <col min="4104" max="4104" width="3.28515625" style="66" customWidth="1"/>
    <col min="4105" max="4105" width="7.5703125" style="66" customWidth="1"/>
    <col min="4106" max="4106" width="8.140625" style="66" customWidth="1"/>
    <col min="4107" max="4107" width="9.28515625" style="66" customWidth="1"/>
    <col min="4108" max="4108" width="12.42578125" style="66" customWidth="1"/>
    <col min="4109" max="4109" width="14" style="66" customWidth="1"/>
    <col min="4110" max="4351" width="8.7109375" style="66"/>
    <col min="4352" max="4352" width="3" style="66" customWidth="1"/>
    <col min="4353" max="4353" width="13.28515625" style="66" customWidth="1"/>
    <col min="4354" max="4357" width="8.7109375" style="66"/>
    <col min="4358" max="4358" width="6.7109375" style="66" customWidth="1"/>
    <col min="4359" max="4359" width="6.28515625" style="66" customWidth="1"/>
    <col min="4360" max="4360" width="3.28515625" style="66" customWidth="1"/>
    <col min="4361" max="4361" width="7.5703125" style="66" customWidth="1"/>
    <col min="4362" max="4362" width="8.140625" style="66" customWidth="1"/>
    <col min="4363" max="4363" width="9.28515625" style="66" customWidth="1"/>
    <col min="4364" max="4364" width="12.42578125" style="66" customWidth="1"/>
    <col min="4365" max="4365" width="14" style="66" customWidth="1"/>
    <col min="4366" max="4607" width="8.7109375" style="66"/>
    <col min="4608" max="4608" width="3" style="66" customWidth="1"/>
    <col min="4609" max="4609" width="13.28515625" style="66" customWidth="1"/>
    <col min="4610" max="4613" width="8.7109375" style="66"/>
    <col min="4614" max="4614" width="6.7109375" style="66" customWidth="1"/>
    <col min="4615" max="4615" width="6.28515625" style="66" customWidth="1"/>
    <col min="4616" max="4616" width="3.28515625" style="66" customWidth="1"/>
    <col min="4617" max="4617" width="7.5703125" style="66" customWidth="1"/>
    <col min="4618" max="4618" width="8.140625" style="66" customWidth="1"/>
    <col min="4619" max="4619" width="9.28515625" style="66" customWidth="1"/>
    <col min="4620" max="4620" width="12.42578125" style="66" customWidth="1"/>
    <col min="4621" max="4621" width="14" style="66" customWidth="1"/>
    <col min="4622" max="4863" width="8.7109375" style="66"/>
    <col min="4864" max="4864" width="3" style="66" customWidth="1"/>
    <col min="4865" max="4865" width="13.28515625" style="66" customWidth="1"/>
    <col min="4866" max="4869" width="8.7109375" style="66"/>
    <col min="4870" max="4870" width="6.7109375" style="66" customWidth="1"/>
    <col min="4871" max="4871" width="6.28515625" style="66" customWidth="1"/>
    <col min="4872" max="4872" width="3.28515625" style="66" customWidth="1"/>
    <col min="4873" max="4873" width="7.5703125" style="66" customWidth="1"/>
    <col min="4874" max="4874" width="8.140625" style="66" customWidth="1"/>
    <col min="4875" max="4875" width="9.28515625" style="66" customWidth="1"/>
    <col min="4876" max="4876" width="12.42578125" style="66" customWidth="1"/>
    <col min="4877" max="4877" width="14" style="66" customWidth="1"/>
    <col min="4878" max="5119" width="8.7109375" style="66"/>
    <col min="5120" max="5120" width="3" style="66" customWidth="1"/>
    <col min="5121" max="5121" width="13.28515625" style="66" customWidth="1"/>
    <col min="5122" max="5125" width="8.7109375" style="66"/>
    <col min="5126" max="5126" width="6.7109375" style="66" customWidth="1"/>
    <col min="5127" max="5127" width="6.28515625" style="66" customWidth="1"/>
    <col min="5128" max="5128" width="3.28515625" style="66" customWidth="1"/>
    <col min="5129" max="5129" width="7.5703125" style="66" customWidth="1"/>
    <col min="5130" max="5130" width="8.140625" style="66" customWidth="1"/>
    <col min="5131" max="5131" width="9.28515625" style="66" customWidth="1"/>
    <col min="5132" max="5132" width="12.42578125" style="66" customWidth="1"/>
    <col min="5133" max="5133" width="14" style="66" customWidth="1"/>
    <col min="5134" max="5375" width="8.7109375" style="66"/>
    <col min="5376" max="5376" width="3" style="66" customWidth="1"/>
    <col min="5377" max="5377" width="13.28515625" style="66" customWidth="1"/>
    <col min="5378" max="5381" width="8.7109375" style="66"/>
    <col min="5382" max="5382" width="6.7109375" style="66" customWidth="1"/>
    <col min="5383" max="5383" width="6.28515625" style="66" customWidth="1"/>
    <col min="5384" max="5384" width="3.28515625" style="66" customWidth="1"/>
    <col min="5385" max="5385" width="7.5703125" style="66" customWidth="1"/>
    <col min="5386" max="5386" width="8.140625" style="66" customWidth="1"/>
    <col min="5387" max="5387" width="9.28515625" style="66" customWidth="1"/>
    <col min="5388" max="5388" width="12.42578125" style="66" customWidth="1"/>
    <col min="5389" max="5389" width="14" style="66" customWidth="1"/>
    <col min="5390" max="5631" width="8.7109375" style="66"/>
    <col min="5632" max="5632" width="3" style="66" customWidth="1"/>
    <col min="5633" max="5633" width="13.28515625" style="66" customWidth="1"/>
    <col min="5634" max="5637" width="8.7109375" style="66"/>
    <col min="5638" max="5638" width="6.7109375" style="66" customWidth="1"/>
    <col min="5639" max="5639" width="6.28515625" style="66" customWidth="1"/>
    <col min="5640" max="5640" width="3.28515625" style="66" customWidth="1"/>
    <col min="5641" max="5641" width="7.5703125" style="66" customWidth="1"/>
    <col min="5642" max="5642" width="8.140625" style="66" customWidth="1"/>
    <col min="5643" max="5643" width="9.28515625" style="66" customWidth="1"/>
    <col min="5644" max="5644" width="12.42578125" style="66" customWidth="1"/>
    <col min="5645" max="5645" width="14" style="66" customWidth="1"/>
    <col min="5646" max="5887" width="8.7109375" style="66"/>
    <col min="5888" max="5888" width="3" style="66" customWidth="1"/>
    <col min="5889" max="5889" width="13.28515625" style="66" customWidth="1"/>
    <col min="5890" max="5893" width="8.7109375" style="66"/>
    <col min="5894" max="5894" width="6.7109375" style="66" customWidth="1"/>
    <col min="5895" max="5895" width="6.28515625" style="66" customWidth="1"/>
    <col min="5896" max="5896" width="3.28515625" style="66" customWidth="1"/>
    <col min="5897" max="5897" width="7.5703125" style="66" customWidth="1"/>
    <col min="5898" max="5898" width="8.140625" style="66" customWidth="1"/>
    <col min="5899" max="5899" width="9.28515625" style="66" customWidth="1"/>
    <col min="5900" max="5900" width="12.42578125" style="66" customWidth="1"/>
    <col min="5901" max="5901" width="14" style="66" customWidth="1"/>
    <col min="5902" max="6143" width="8.7109375" style="66"/>
    <col min="6144" max="6144" width="3" style="66" customWidth="1"/>
    <col min="6145" max="6145" width="13.28515625" style="66" customWidth="1"/>
    <col min="6146" max="6149" width="8.7109375" style="66"/>
    <col min="6150" max="6150" width="6.7109375" style="66" customWidth="1"/>
    <col min="6151" max="6151" width="6.28515625" style="66" customWidth="1"/>
    <col min="6152" max="6152" width="3.28515625" style="66" customWidth="1"/>
    <col min="6153" max="6153" width="7.5703125" style="66" customWidth="1"/>
    <col min="6154" max="6154" width="8.140625" style="66" customWidth="1"/>
    <col min="6155" max="6155" width="9.28515625" style="66" customWidth="1"/>
    <col min="6156" max="6156" width="12.42578125" style="66" customWidth="1"/>
    <col min="6157" max="6157" width="14" style="66" customWidth="1"/>
    <col min="6158" max="6399" width="8.7109375" style="66"/>
    <col min="6400" max="6400" width="3" style="66" customWidth="1"/>
    <col min="6401" max="6401" width="13.28515625" style="66" customWidth="1"/>
    <col min="6402" max="6405" width="8.7109375" style="66"/>
    <col min="6406" max="6406" width="6.7109375" style="66" customWidth="1"/>
    <col min="6407" max="6407" width="6.28515625" style="66" customWidth="1"/>
    <col min="6408" max="6408" width="3.28515625" style="66" customWidth="1"/>
    <col min="6409" max="6409" width="7.5703125" style="66" customWidth="1"/>
    <col min="6410" max="6410" width="8.140625" style="66" customWidth="1"/>
    <col min="6411" max="6411" width="9.28515625" style="66" customWidth="1"/>
    <col min="6412" max="6412" width="12.42578125" style="66" customWidth="1"/>
    <col min="6413" max="6413" width="14" style="66" customWidth="1"/>
    <col min="6414" max="6655" width="8.7109375" style="66"/>
    <col min="6656" max="6656" width="3" style="66" customWidth="1"/>
    <col min="6657" max="6657" width="13.28515625" style="66" customWidth="1"/>
    <col min="6658" max="6661" width="8.7109375" style="66"/>
    <col min="6662" max="6662" width="6.7109375" style="66" customWidth="1"/>
    <col min="6663" max="6663" width="6.28515625" style="66" customWidth="1"/>
    <col min="6664" max="6664" width="3.28515625" style="66" customWidth="1"/>
    <col min="6665" max="6665" width="7.5703125" style="66" customWidth="1"/>
    <col min="6666" max="6666" width="8.140625" style="66" customWidth="1"/>
    <col min="6667" max="6667" width="9.28515625" style="66" customWidth="1"/>
    <col min="6668" max="6668" width="12.42578125" style="66" customWidth="1"/>
    <col min="6669" max="6669" width="14" style="66" customWidth="1"/>
    <col min="6670" max="6911" width="8.7109375" style="66"/>
    <col min="6912" max="6912" width="3" style="66" customWidth="1"/>
    <col min="6913" max="6913" width="13.28515625" style="66" customWidth="1"/>
    <col min="6914" max="6917" width="8.7109375" style="66"/>
    <col min="6918" max="6918" width="6.7109375" style="66" customWidth="1"/>
    <col min="6919" max="6919" width="6.28515625" style="66" customWidth="1"/>
    <col min="6920" max="6920" width="3.28515625" style="66" customWidth="1"/>
    <col min="6921" max="6921" width="7.5703125" style="66" customWidth="1"/>
    <col min="6922" max="6922" width="8.140625" style="66" customWidth="1"/>
    <col min="6923" max="6923" width="9.28515625" style="66" customWidth="1"/>
    <col min="6924" max="6924" width="12.42578125" style="66" customWidth="1"/>
    <col min="6925" max="6925" width="14" style="66" customWidth="1"/>
    <col min="6926" max="7167" width="8.7109375" style="66"/>
    <col min="7168" max="7168" width="3" style="66" customWidth="1"/>
    <col min="7169" max="7169" width="13.28515625" style="66" customWidth="1"/>
    <col min="7170" max="7173" width="8.7109375" style="66"/>
    <col min="7174" max="7174" width="6.7109375" style="66" customWidth="1"/>
    <col min="7175" max="7175" width="6.28515625" style="66" customWidth="1"/>
    <col min="7176" max="7176" width="3.28515625" style="66" customWidth="1"/>
    <col min="7177" max="7177" width="7.5703125" style="66" customWidth="1"/>
    <col min="7178" max="7178" width="8.140625" style="66" customWidth="1"/>
    <col min="7179" max="7179" width="9.28515625" style="66" customWidth="1"/>
    <col min="7180" max="7180" width="12.42578125" style="66" customWidth="1"/>
    <col min="7181" max="7181" width="14" style="66" customWidth="1"/>
    <col min="7182" max="7423" width="8.7109375" style="66"/>
    <col min="7424" max="7424" width="3" style="66" customWidth="1"/>
    <col min="7425" max="7425" width="13.28515625" style="66" customWidth="1"/>
    <col min="7426" max="7429" width="8.7109375" style="66"/>
    <col min="7430" max="7430" width="6.7109375" style="66" customWidth="1"/>
    <col min="7431" max="7431" width="6.28515625" style="66" customWidth="1"/>
    <col min="7432" max="7432" width="3.28515625" style="66" customWidth="1"/>
    <col min="7433" max="7433" width="7.5703125" style="66" customWidth="1"/>
    <col min="7434" max="7434" width="8.140625" style="66" customWidth="1"/>
    <col min="7435" max="7435" width="9.28515625" style="66" customWidth="1"/>
    <col min="7436" max="7436" width="12.42578125" style="66" customWidth="1"/>
    <col min="7437" max="7437" width="14" style="66" customWidth="1"/>
    <col min="7438" max="7679" width="8.7109375" style="66"/>
    <col min="7680" max="7680" width="3" style="66" customWidth="1"/>
    <col min="7681" max="7681" width="13.28515625" style="66" customWidth="1"/>
    <col min="7682" max="7685" width="8.7109375" style="66"/>
    <col min="7686" max="7686" width="6.7109375" style="66" customWidth="1"/>
    <col min="7687" max="7687" width="6.28515625" style="66" customWidth="1"/>
    <col min="7688" max="7688" width="3.28515625" style="66" customWidth="1"/>
    <col min="7689" max="7689" width="7.5703125" style="66" customWidth="1"/>
    <col min="7690" max="7690" width="8.140625" style="66" customWidth="1"/>
    <col min="7691" max="7691" width="9.28515625" style="66" customWidth="1"/>
    <col min="7692" max="7692" width="12.42578125" style="66" customWidth="1"/>
    <col min="7693" max="7693" width="14" style="66" customWidth="1"/>
    <col min="7694" max="7935" width="8.7109375" style="66"/>
    <col min="7936" max="7936" width="3" style="66" customWidth="1"/>
    <col min="7937" max="7937" width="13.28515625" style="66" customWidth="1"/>
    <col min="7938" max="7941" width="8.7109375" style="66"/>
    <col min="7942" max="7942" width="6.7109375" style="66" customWidth="1"/>
    <col min="7943" max="7943" width="6.28515625" style="66" customWidth="1"/>
    <col min="7944" max="7944" width="3.28515625" style="66" customWidth="1"/>
    <col min="7945" max="7945" width="7.5703125" style="66" customWidth="1"/>
    <col min="7946" max="7946" width="8.140625" style="66" customWidth="1"/>
    <col min="7947" max="7947" width="9.28515625" style="66" customWidth="1"/>
    <col min="7948" max="7948" width="12.42578125" style="66" customWidth="1"/>
    <col min="7949" max="7949" width="14" style="66" customWidth="1"/>
    <col min="7950" max="8191" width="8.7109375" style="66"/>
    <col min="8192" max="8192" width="3" style="66" customWidth="1"/>
    <col min="8193" max="8193" width="13.28515625" style="66" customWidth="1"/>
    <col min="8194" max="8197" width="8.7109375" style="66"/>
    <col min="8198" max="8198" width="6.7109375" style="66" customWidth="1"/>
    <col min="8199" max="8199" width="6.28515625" style="66" customWidth="1"/>
    <col min="8200" max="8200" width="3.28515625" style="66" customWidth="1"/>
    <col min="8201" max="8201" width="7.5703125" style="66" customWidth="1"/>
    <col min="8202" max="8202" width="8.140625" style="66" customWidth="1"/>
    <col min="8203" max="8203" width="9.28515625" style="66" customWidth="1"/>
    <col min="8204" max="8204" width="12.42578125" style="66" customWidth="1"/>
    <col min="8205" max="8205" width="14" style="66" customWidth="1"/>
    <col min="8206" max="8447" width="8.7109375" style="66"/>
    <col min="8448" max="8448" width="3" style="66" customWidth="1"/>
    <col min="8449" max="8449" width="13.28515625" style="66" customWidth="1"/>
    <col min="8450" max="8453" width="8.7109375" style="66"/>
    <col min="8454" max="8454" width="6.7109375" style="66" customWidth="1"/>
    <col min="8455" max="8455" width="6.28515625" style="66" customWidth="1"/>
    <col min="8456" max="8456" width="3.28515625" style="66" customWidth="1"/>
    <col min="8457" max="8457" width="7.5703125" style="66" customWidth="1"/>
    <col min="8458" max="8458" width="8.140625" style="66" customWidth="1"/>
    <col min="8459" max="8459" width="9.28515625" style="66" customWidth="1"/>
    <col min="8460" max="8460" width="12.42578125" style="66" customWidth="1"/>
    <col min="8461" max="8461" width="14" style="66" customWidth="1"/>
    <col min="8462" max="8703" width="8.7109375" style="66"/>
    <col min="8704" max="8704" width="3" style="66" customWidth="1"/>
    <col min="8705" max="8705" width="13.28515625" style="66" customWidth="1"/>
    <col min="8706" max="8709" width="8.7109375" style="66"/>
    <col min="8710" max="8710" width="6.7109375" style="66" customWidth="1"/>
    <col min="8711" max="8711" width="6.28515625" style="66" customWidth="1"/>
    <col min="8712" max="8712" width="3.28515625" style="66" customWidth="1"/>
    <col min="8713" max="8713" width="7.5703125" style="66" customWidth="1"/>
    <col min="8714" max="8714" width="8.140625" style="66" customWidth="1"/>
    <col min="8715" max="8715" width="9.28515625" style="66" customWidth="1"/>
    <col min="8716" max="8716" width="12.42578125" style="66" customWidth="1"/>
    <col min="8717" max="8717" width="14" style="66" customWidth="1"/>
    <col min="8718" max="8959" width="8.7109375" style="66"/>
    <col min="8960" max="8960" width="3" style="66" customWidth="1"/>
    <col min="8961" max="8961" width="13.28515625" style="66" customWidth="1"/>
    <col min="8962" max="8965" width="8.7109375" style="66"/>
    <col min="8966" max="8966" width="6.7109375" style="66" customWidth="1"/>
    <col min="8967" max="8967" width="6.28515625" style="66" customWidth="1"/>
    <col min="8968" max="8968" width="3.28515625" style="66" customWidth="1"/>
    <col min="8969" max="8969" width="7.5703125" style="66" customWidth="1"/>
    <col min="8970" max="8970" width="8.140625" style="66" customWidth="1"/>
    <col min="8971" max="8971" width="9.28515625" style="66" customWidth="1"/>
    <col min="8972" max="8972" width="12.42578125" style="66" customWidth="1"/>
    <col min="8973" max="8973" width="14" style="66" customWidth="1"/>
    <col min="8974" max="9215" width="8.7109375" style="66"/>
    <col min="9216" max="9216" width="3" style="66" customWidth="1"/>
    <col min="9217" max="9217" width="13.28515625" style="66" customWidth="1"/>
    <col min="9218" max="9221" width="8.7109375" style="66"/>
    <col min="9222" max="9222" width="6.7109375" style="66" customWidth="1"/>
    <col min="9223" max="9223" width="6.28515625" style="66" customWidth="1"/>
    <col min="9224" max="9224" width="3.28515625" style="66" customWidth="1"/>
    <col min="9225" max="9225" width="7.5703125" style="66" customWidth="1"/>
    <col min="9226" max="9226" width="8.140625" style="66" customWidth="1"/>
    <col min="9227" max="9227" width="9.28515625" style="66" customWidth="1"/>
    <col min="9228" max="9228" width="12.42578125" style="66" customWidth="1"/>
    <col min="9229" max="9229" width="14" style="66" customWidth="1"/>
    <col min="9230" max="9471" width="8.7109375" style="66"/>
    <col min="9472" max="9472" width="3" style="66" customWidth="1"/>
    <col min="9473" max="9473" width="13.28515625" style="66" customWidth="1"/>
    <col min="9474" max="9477" width="8.7109375" style="66"/>
    <col min="9478" max="9478" width="6.7109375" style="66" customWidth="1"/>
    <col min="9479" max="9479" width="6.28515625" style="66" customWidth="1"/>
    <col min="9480" max="9480" width="3.28515625" style="66" customWidth="1"/>
    <col min="9481" max="9481" width="7.5703125" style="66" customWidth="1"/>
    <col min="9482" max="9482" width="8.140625" style="66" customWidth="1"/>
    <col min="9483" max="9483" width="9.28515625" style="66" customWidth="1"/>
    <col min="9484" max="9484" width="12.42578125" style="66" customWidth="1"/>
    <col min="9485" max="9485" width="14" style="66" customWidth="1"/>
    <col min="9486" max="9727" width="8.7109375" style="66"/>
    <col min="9728" max="9728" width="3" style="66" customWidth="1"/>
    <col min="9729" max="9729" width="13.28515625" style="66" customWidth="1"/>
    <col min="9730" max="9733" width="8.7109375" style="66"/>
    <col min="9734" max="9734" width="6.7109375" style="66" customWidth="1"/>
    <col min="9735" max="9735" width="6.28515625" style="66" customWidth="1"/>
    <col min="9736" max="9736" width="3.28515625" style="66" customWidth="1"/>
    <col min="9737" max="9737" width="7.5703125" style="66" customWidth="1"/>
    <col min="9738" max="9738" width="8.140625" style="66" customWidth="1"/>
    <col min="9739" max="9739" width="9.28515625" style="66" customWidth="1"/>
    <col min="9740" max="9740" width="12.42578125" style="66" customWidth="1"/>
    <col min="9741" max="9741" width="14" style="66" customWidth="1"/>
    <col min="9742" max="9983" width="8.7109375" style="66"/>
    <col min="9984" max="9984" width="3" style="66" customWidth="1"/>
    <col min="9985" max="9985" width="13.28515625" style="66" customWidth="1"/>
    <col min="9986" max="9989" width="8.7109375" style="66"/>
    <col min="9990" max="9990" width="6.7109375" style="66" customWidth="1"/>
    <col min="9991" max="9991" width="6.28515625" style="66" customWidth="1"/>
    <col min="9992" max="9992" width="3.28515625" style="66" customWidth="1"/>
    <col min="9993" max="9993" width="7.5703125" style="66" customWidth="1"/>
    <col min="9994" max="9994" width="8.140625" style="66" customWidth="1"/>
    <col min="9995" max="9995" width="9.28515625" style="66" customWidth="1"/>
    <col min="9996" max="9996" width="12.42578125" style="66" customWidth="1"/>
    <col min="9997" max="9997" width="14" style="66" customWidth="1"/>
    <col min="9998" max="10239" width="8.7109375" style="66"/>
    <col min="10240" max="10240" width="3" style="66" customWidth="1"/>
    <col min="10241" max="10241" width="13.28515625" style="66" customWidth="1"/>
    <col min="10242" max="10245" width="8.7109375" style="66"/>
    <col min="10246" max="10246" width="6.7109375" style="66" customWidth="1"/>
    <col min="10247" max="10247" width="6.28515625" style="66" customWidth="1"/>
    <col min="10248" max="10248" width="3.28515625" style="66" customWidth="1"/>
    <col min="10249" max="10249" width="7.5703125" style="66" customWidth="1"/>
    <col min="10250" max="10250" width="8.140625" style="66" customWidth="1"/>
    <col min="10251" max="10251" width="9.28515625" style="66" customWidth="1"/>
    <col min="10252" max="10252" width="12.42578125" style="66" customWidth="1"/>
    <col min="10253" max="10253" width="14" style="66" customWidth="1"/>
    <col min="10254" max="10495" width="8.7109375" style="66"/>
    <col min="10496" max="10496" width="3" style="66" customWidth="1"/>
    <col min="10497" max="10497" width="13.28515625" style="66" customWidth="1"/>
    <col min="10498" max="10501" width="8.7109375" style="66"/>
    <col min="10502" max="10502" width="6.7109375" style="66" customWidth="1"/>
    <col min="10503" max="10503" width="6.28515625" style="66" customWidth="1"/>
    <col min="10504" max="10504" width="3.28515625" style="66" customWidth="1"/>
    <col min="10505" max="10505" width="7.5703125" style="66" customWidth="1"/>
    <col min="10506" max="10506" width="8.140625" style="66" customWidth="1"/>
    <col min="10507" max="10507" width="9.28515625" style="66" customWidth="1"/>
    <col min="10508" max="10508" width="12.42578125" style="66" customWidth="1"/>
    <col min="10509" max="10509" width="14" style="66" customWidth="1"/>
    <col min="10510" max="10751" width="8.7109375" style="66"/>
    <col min="10752" max="10752" width="3" style="66" customWidth="1"/>
    <col min="10753" max="10753" width="13.28515625" style="66" customWidth="1"/>
    <col min="10754" max="10757" width="8.7109375" style="66"/>
    <col min="10758" max="10758" width="6.7109375" style="66" customWidth="1"/>
    <col min="10759" max="10759" width="6.28515625" style="66" customWidth="1"/>
    <col min="10760" max="10760" width="3.28515625" style="66" customWidth="1"/>
    <col min="10761" max="10761" width="7.5703125" style="66" customWidth="1"/>
    <col min="10762" max="10762" width="8.140625" style="66" customWidth="1"/>
    <col min="10763" max="10763" width="9.28515625" style="66" customWidth="1"/>
    <col min="10764" max="10764" width="12.42578125" style="66" customWidth="1"/>
    <col min="10765" max="10765" width="14" style="66" customWidth="1"/>
    <col min="10766" max="11007" width="8.7109375" style="66"/>
    <col min="11008" max="11008" width="3" style="66" customWidth="1"/>
    <col min="11009" max="11009" width="13.28515625" style="66" customWidth="1"/>
    <col min="11010" max="11013" width="8.7109375" style="66"/>
    <col min="11014" max="11014" width="6.7109375" style="66" customWidth="1"/>
    <col min="11015" max="11015" width="6.28515625" style="66" customWidth="1"/>
    <col min="11016" max="11016" width="3.28515625" style="66" customWidth="1"/>
    <col min="11017" max="11017" width="7.5703125" style="66" customWidth="1"/>
    <col min="11018" max="11018" width="8.140625" style="66" customWidth="1"/>
    <col min="11019" max="11019" width="9.28515625" style="66" customWidth="1"/>
    <col min="11020" max="11020" width="12.42578125" style="66" customWidth="1"/>
    <col min="11021" max="11021" width="14" style="66" customWidth="1"/>
    <col min="11022" max="11263" width="8.7109375" style="66"/>
    <col min="11264" max="11264" width="3" style="66" customWidth="1"/>
    <col min="11265" max="11265" width="13.28515625" style="66" customWidth="1"/>
    <col min="11266" max="11269" width="8.7109375" style="66"/>
    <col min="11270" max="11270" width="6.7109375" style="66" customWidth="1"/>
    <col min="11271" max="11271" width="6.28515625" style="66" customWidth="1"/>
    <col min="11272" max="11272" width="3.28515625" style="66" customWidth="1"/>
    <col min="11273" max="11273" width="7.5703125" style="66" customWidth="1"/>
    <col min="11274" max="11274" width="8.140625" style="66" customWidth="1"/>
    <col min="11275" max="11275" width="9.28515625" style="66" customWidth="1"/>
    <col min="11276" max="11276" width="12.42578125" style="66" customWidth="1"/>
    <col min="11277" max="11277" width="14" style="66" customWidth="1"/>
    <col min="11278" max="11519" width="8.7109375" style="66"/>
    <col min="11520" max="11520" width="3" style="66" customWidth="1"/>
    <col min="11521" max="11521" width="13.28515625" style="66" customWidth="1"/>
    <col min="11522" max="11525" width="8.7109375" style="66"/>
    <col min="11526" max="11526" width="6.7109375" style="66" customWidth="1"/>
    <col min="11527" max="11527" width="6.28515625" style="66" customWidth="1"/>
    <col min="11528" max="11528" width="3.28515625" style="66" customWidth="1"/>
    <col min="11529" max="11529" width="7.5703125" style="66" customWidth="1"/>
    <col min="11530" max="11530" width="8.140625" style="66" customWidth="1"/>
    <col min="11531" max="11531" width="9.28515625" style="66" customWidth="1"/>
    <col min="11532" max="11532" width="12.42578125" style="66" customWidth="1"/>
    <col min="11533" max="11533" width="14" style="66" customWidth="1"/>
    <col min="11534" max="11775" width="8.7109375" style="66"/>
    <col min="11776" max="11776" width="3" style="66" customWidth="1"/>
    <col min="11777" max="11777" width="13.28515625" style="66" customWidth="1"/>
    <col min="11778" max="11781" width="8.7109375" style="66"/>
    <col min="11782" max="11782" width="6.7109375" style="66" customWidth="1"/>
    <col min="11783" max="11783" width="6.28515625" style="66" customWidth="1"/>
    <col min="11784" max="11784" width="3.28515625" style="66" customWidth="1"/>
    <col min="11785" max="11785" width="7.5703125" style="66" customWidth="1"/>
    <col min="11786" max="11786" width="8.140625" style="66" customWidth="1"/>
    <col min="11787" max="11787" width="9.28515625" style="66" customWidth="1"/>
    <col min="11788" max="11788" width="12.42578125" style="66" customWidth="1"/>
    <col min="11789" max="11789" width="14" style="66" customWidth="1"/>
    <col min="11790" max="12031" width="8.7109375" style="66"/>
    <col min="12032" max="12032" width="3" style="66" customWidth="1"/>
    <col min="12033" max="12033" width="13.28515625" style="66" customWidth="1"/>
    <col min="12034" max="12037" width="8.7109375" style="66"/>
    <col min="12038" max="12038" width="6.7109375" style="66" customWidth="1"/>
    <col min="12039" max="12039" width="6.28515625" style="66" customWidth="1"/>
    <col min="12040" max="12040" width="3.28515625" style="66" customWidth="1"/>
    <col min="12041" max="12041" width="7.5703125" style="66" customWidth="1"/>
    <col min="12042" max="12042" width="8.140625" style="66" customWidth="1"/>
    <col min="12043" max="12043" width="9.28515625" style="66" customWidth="1"/>
    <col min="12044" max="12044" width="12.42578125" style="66" customWidth="1"/>
    <col min="12045" max="12045" width="14" style="66" customWidth="1"/>
    <col min="12046" max="12287" width="8.7109375" style="66"/>
    <col min="12288" max="12288" width="3" style="66" customWidth="1"/>
    <col min="12289" max="12289" width="13.28515625" style="66" customWidth="1"/>
    <col min="12290" max="12293" width="8.7109375" style="66"/>
    <col min="12294" max="12294" width="6.7109375" style="66" customWidth="1"/>
    <col min="12295" max="12295" width="6.28515625" style="66" customWidth="1"/>
    <col min="12296" max="12296" width="3.28515625" style="66" customWidth="1"/>
    <col min="12297" max="12297" width="7.5703125" style="66" customWidth="1"/>
    <col min="12298" max="12298" width="8.140625" style="66" customWidth="1"/>
    <col min="12299" max="12299" width="9.28515625" style="66" customWidth="1"/>
    <col min="12300" max="12300" width="12.42578125" style="66" customWidth="1"/>
    <col min="12301" max="12301" width="14" style="66" customWidth="1"/>
    <col min="12302" max="12543" width="8.7109375" style="66"/>
    <col min="12544" max="12544" width="3" style="66" customWidth="1"/>
    <col min="12545" max="12545" width="13.28515625" style="66" customWidth="1"/>
    <col min="12546" max="12549" width="8.7109375" style="66"/>
    <col min="12550" max="12550" width="6.7109375" style="66" customWidth="1"/>
    <col min="12551" max="12551" width="6.28515625" style="66" customWidth="1"/>
    <col min="12552" max="12552" width="3.28515625" style="66" customWidth="1"/>
    <col min="12553" max="12553" width="7.5703125" style="66" customWidth="1"/>
    <col min="12554" max="12554" width="8.140625" style="66" customWidth="1"/>
    <col min="12555" max="12555" width="9.28515625" style="66" customWidth="1"/>
    <col min="12556" max="12556" width="12.42578125" style="66" customWidth="1"/>
    <col min="12557" max="12557" width="14" style="66" customWidth="1"/>
    <col min="12558" max="12799" width="8.7109375" style="66"/>
    <col min="12800" max="12800" width="3" style="66" customWidth="1"/>
    <col min="12801" max="12801" width="13.28515625" style="66" customWidth="1"/>
    <col min="12802" max="12805" width="8.7109375" style="66"/>
    <col min="12806" max="12806" width="6.7109375" style="66" customWidth="1"/>
    <col min="12807" max="12807" width="6.28515625" style="66" customWidth="1"/>
    <col min="12808" max="12808" width="3.28515625" style="66" customWidth="1"/>
    <col min="12809" max="12809" width="7.5703125" style="66" customWidth="1"/>
    <col min="12810" max="12810" width="8.140625" style="66" customWidth="1"/>
    <col min="12811" max="12811" width="9.28515625" style="66" customWidth="1"/>
    <col min="12812" max="12812" width="12.42578125" style="66" customWidth="1"/>
    <col min="12813" max="12813" width="14" style="66" customWidth="1"/>
    <col min="12814" max="13055" width="8.7109375" style="66"/>
    <col min="13056" max="13056" width="3" style="66" customWidth="1"/>
    <col min="13057" max="13057" width="13.28515625" style="66" customWidth="1"/>
    <col min="13058" max="13061" width="8.7109375" style="66"/>
    <col min="13062" max="13062" width="6.7109375" style="66" customWidth="1"/>
    <col min="13063" max="13063" width="6.28515625" style="66" customWidth="1"/>
    <col min="13064" max="13064" width="3.28515625" style="66" customWidth="1"/>
    <col min="13065" max="13065" width="7.5703125" style="66" customWidth="1"/>
    <col min="13066" max="13066" width="8.140625" style="66" customWidth="1"/>
    <col min="13067" max="13067" width="9.28515625" style="66" customWidth="1"/>
    <col min="13068" max="13068" width="12.42578125" style="66" customWidth="1"/>
    <col min="13069" max="13069" width="14" style="66" customWidth="1"/>
    <col min="13070" max="13311" width="8.7109375" style="66"/>
    <col min="13312" max="13312" width="3" style="66" customWidth="1"/>
    <col min="13313" max="13313" width="13.28515625" style="66" customWidth="1"/>
    <col min="13314" max="13317" width="8.7109375" style="66"/>
    <col min="13318" max="13318" width="6.7109375" style="66" customWidth="1"/>
    <col min="13319" max="13319" width="6.28515625" style="66" customWidth="1"/>
    <col min="13320" max="13320" width="3.28515625" style="66" customWidth="1"/>
    <col min="13321" max="13321" width="7.5703125" style="66" customWidth="1"/>
    <col min="13322" max="13322" width="8.140625" style="66" customWidth="1"/>
    <col min="13323" max="13323" width="9.28515625" style="66" customWidth="1"/>
    <col min="13324" max="13324" width="12.42578125" style="66" customWidth="1"/>
    <col min="13325" max="13325" width="14" style="66" customWidth="1"/>
    <col min="13326" max="13567" width="8.7109375" style="66"/>
    <col min="13568" max="13568" width="3" style="66" customWidth="1"/>
    <col min="13569" max="13569" width="13.28515625" style="66" customWidth="1"/>
    <col min="13570" max="13573" width="8.7109375" style="66"/>
    <col min="13574" max="13574" width="6.7109375" style="66" customWidth="1"/>
    <col min="13575" max="13575" width="6.28515625" style="66" customWidth="1"/>
    <col min="13576" max="13576" width="3.28515625" style="66" customWidth="1"/>
    <col min="13577" max="13577" width="7.5703125" style="66" customWidth="1"/>
    <col min="13578" max="13578" width="8.140625" style="66" customWidth="1"/>
    <col min="13579" max="13579" width="9.28515625" style="66" customWidth="1"/>
    <col min="13580" max="13580" width="12.42578125" style="66" customWidth="1"/>
    <col min="13581" max="13581" width="14" style="66" customWidth="1"/>
    <col min="13582" max="13823" width="8.7109375" style="66"/>
    <col min="13824" max="13824" width="3" style="66" customWidth="1"/>
    <col min="13825" max="13825" width="13.28515625" style="66" customWidth="1"/>
    <col min="13826" max="13829" width="8.7109375" style="66"/>
    <col min="13830" max="13830" width="6.7109375" style="66" customWidth="1"/>
    <col min="13831" max="13831" width="6.28515625" style="66" customWidth="1"/>
    <col min="13832" max="13832" width="3.28515625" style="66" customWidth="1"/>
    <col min="13833" max="13833" width="7.5703125" style="66" customWidth="1"/>
    <col min="13834" max="13834" width="8.140625" style="66" customWidth="1"/>
    <col min="13835" max="13835" width="9.28515625" style="66" customWidth="1"/>
    <col min="13836" max="13836" width="12.42578125" style="66" customWidth="1"/>
    <col min="13837" max="13837" width="14" style="66" customWidth="1"/>
    <col min="13838" max="14079" width="8.7109375" style="66"/>
    <col min="14080" max="14080" width="3" style="66" customWidth="1"/>
    <col min="14081" max="14081" width="13.28515625" style="66" customWidth="1"/>
    <col min="14082" max="14085" width="8.7109375" style="66"/>
    <col min="14086" max="14086" width="6.7109375" style="66" customWidth="1"/>
    <col min="14087" max="14087" width="6.28515625" style="66" customWidth="1"/>
    <col min="14088" max="14088" width="3.28515625" style="66" customWidth="1"/>
    <col min="14089" max="14089" width="7.5703125" style="66" customWidth="1"/>
    <col min="14090" max="14090" width="8.140625" style="66" customWidth="1"/>
    <col min="14091" max="14091" width="9.28515625" style="66" customWidth="1"/>
    <col min="14092" max="14092" width="12.42578125" style="66" customWidth="1"/>
    <col min="14093" max="14093" width="14" style="66" customWidth="1"/>
    <col min="14094" max="14335" width="8.7109375" style="66"/>
    <col min="14336" max="14336" width="3" style="66" customWidth="1"/>
    <col min="14337" max="14337" width="13.28515625" style="66" customWidth="1"/>
    <col min="14338" max="14341" width="8.7109375" style="66"/>
    <col min="14342" max="14342" width="6.7109375" style="66" customWidth="1"/>
    <col min="14343" max="14343" width="6.28515625" style="66" customWidth="1"/>
    <col min="14344" max="14344" width="3.28515625" style="66" customWidth="1"/>
    <col min="14345" max="14345" width="7.5703125" style="66" customWidth="1"/>
    <col min="14346" max="14346" width="8.140625" style="66" customWidth="1"/>
    <col min="14347" max="14347" width="9.28515625" style="66" customWidth="1"/>
    <col min="14348" max="14348" width="12.42578125" style="66" customWidth="1"/>
    <col min="14349" max="14349" width="14" style="66" customWidth="1"/>
    <col min="14350" max="14591" width="8.7109375" style="66"/>
    <col min="14592" max="14592" width="3" style="66" customWidth="1"/>
    <col min="14593" max="14593" width="13.28515625" style="66" customWidth="1"/>
    <col min="14594" max="14597" width="8.7109375" style="66"/>
    <col min="14598" max="14598" width="6.7109375" style="66" customWidth="1"/>
    <col min="14599" max="14599" width="6.28515625" style="66" customWidth="1"/>
    <col min="14600" max="14600" width="3.28515625" style="66" customWidth="1"/>
    <col min="14601" max="14601" width="7.5703125" style="66" customWidth="1"/>
    <col min="14602" max="14602" width="8.140625" style="66" customWidth="1"/>
    <col min="14603" max="14603" width="9.28515625" style="66" customWidth="1"/>
    <col min="14604" max="14604" width="12.42578125" style="66" customWidth="1"/>
    <col min="14605" max="14605" width="14" style="66" customWidth="1"/>
    <col min="14606" max="14847" width="8.7109375" style="66"/>
    <col min="14848" max="14848" width="3" style="66" customWidth="1"/>
    <col min="14849" max="14849" width="13.28515625" style="66" customWidth="1"/>
    <col min="14850" max="14853" width="8.7109375" style="66"/>
    <col min="14854" max="14854" width="6.7109375" style="66" customWidth="1"/>
    <col min="14855" max="14855" width="6.28515625" style="66" customWidth="1"/>
    <col min="14856" max="14856" width="3.28515625" style="66" customWidth="1"/>
    <col min="14857" max="14857" width="7.5703125" style="66" customWidth="1"/>
    <col min="14858" max="14858" width="8.140625" style="66" customWidth="1"/>
    <col min="14859" max="14859" width="9.28515625" style="66" customWidth="1"/>
    <col min="14860" max="14860" width="12.42578125" style="66" customWidth="1"/>
    <col min="14861" max="14861" width="14" style="66" customWidth="1"/>
    <col min="14862" max="15103" width="8.7109375" style="66"/>
    <col min="15104" max="15104" width="3" style="66" customWidth="1"/>
    <col min="15105" max="15105" width="13.28515625" style="66" customWidth="1"/>
    <col min="15106" max="15109" width="8.7109375" style="66"/>
    <col min="15110" max="15110" width="6.7109375" style="66" customWidth="1"/>
    <col min="15111" max="15111" width="6.28515625" style="66" customWidth="1"/>
    <col min="15112" max="15112" width="3.28515625" style="66" customWidth="1"/>
    <col min="15113" max="15113" width="7.5703125" style="66" customWidth="1"/>
    <col min="15114" max="15114" width="8.140625" style="66" customWidth="1"/>
    <col min="15115" max="15115" width="9.28515625" style="66" customWidth="1"/>
    <col min="15116" max="15116" width="12.42578125" style="66" customWidth="1"/>
    <col min="15117" max="15117" width="14" style="66" customWidth="1"/>
    <col min="15118" max="15359" width="8.7109375" style="66"/>
    <col min="15360" max="15360" width="3" style="66" customWidth="1"/>
    <col min="15361" max="15361" width="13.28515625" style="66" customWidth="1"/>
    <col min="15362" max="15365" width="8.7109375" style="66"/>
    <col min="15366" max="15366" width="6.7109375" style="66" customWidth="1"/>
    <col min="15367" max="15367" width="6.28515625" style="66" customWidth="1"/>
    <col min="15368" max="15368" width="3.28515625" style="66" customWidth="1"/>
    <col min="15369" max="15369" width="7.5703125" style="66" customWidth="1"/>
    <col min="15370" max="15370" width="8.140625" style="66" customWidth="1"/>
    <col min="15371" max="15371" width="9.28515625" style="66" customWidth="1"/>
    <col min="15372" max="15372" width="12.42578125" style="66" customWidth="1"/>
    <col min="15373" max="15373" width="14" style="66" customWidth="1"/>
    <col min="15374" max="15615" width="8.7109375" style="66"/>
    <col min="15616" max="15616" width="3" style="66" customWidth="1"/>
    <col min="15617" max="15617" width="13.28515625" style="66" customWidth="1"/>
    <col min="15618" max="15621" width="8.7109375" style="66"/>
    <col min="15622" max="15622" width="6.7109375" style="66" customWidth="1"/>
    <col min="15623" max="15623" width="6.28515625" style="66" customWidth="1"/>
    <col min="15624" max="15624" width="3.28515625" style="66" customWidth="1"/>
    <col min="15625" max="15625" width="7.5703125" style="66" customWidth="1"/>
    <col min="15626" max="15626" width="8.140625" style="66" customWidth="1"/>
    <col min="15627" max="15627" width="9.28515625" style="66" customWidth="1"/>
    <col min="15628" max="15628" width="12.42578125" style="66" customWidth="1"/>
    <col min="15629" max="15629" width="14" style="66" customWidth="1"/>
    <col min="15630" max="15871" width="8.7109375" style="66"/>
    <col min="15872" max="15872" width="3" style="66" customWidth="1"/>
    <col min="15873" max="15873" width="13.28515625" style="66" customWidth="1"/>
    <col min="15874" max="15877" width="8.7109375" style="66"/>
    <col min="15878" max="15878" width="6.7109375" style="66" customWidth="1"/>
    <col min="15879" max="15879" width="6.28515625" style="66" customWidth="1"/>
    <col min="15880" max="15880" width="3.28515625" style="66" customWidth="1"/>
    <col min="15881" max="15881" width="7.5703125" style="66" customWidth="1"/>
    <col min="15882" max="15882" width="8.140625" style="66" customWidth="1"/>
    <col min="15883" max="15883" width="9.28515625" style="66" customWidth="1"/>
    <col min="15884" max="15884" width="12.42578125" style="66" customWidth="1"/>
    <col min="15885" max="15885" width="14" style="66" customWidth="1"/>
    <col min="15886" max="16127" width="8.7109375" style="66"/>
    <col min="16128" max="16128" width="3" style="66" customWidth="1"/>
    <col min="16129" max="16129" width="13.28515625" style="66" customWidth="1"/>
    <col min="16130" max="16133" width="8.7109375" style="66"/>
    <col min="16134" max="16134" width="6.7109375" style="66" customWidth="1"/>
    <col min="16135" max="16135" width="6.28515625" style="66" customWidth="1"/>
    <col min="16136" max="16136" width="3.28515625" style="66" customWidth="1"/>
    <col min="16137" max="16137" width="7.5703125" style="66" customWidth="1"/>
    <col min="16138" max="16138" width="8.140625" style="66" customWidth="1"/>
    <col min="16139" max="16139" width="9.28515625" style="66" customWidth="1"/>
    <col min="16140" max="16140" width="12.42578125" style="66" customWidth="1"/>
    <col min="16141" max="16141" width="14" style="66" customWidth="1"/>
    <col min="16142" max="16384" width="8.7109375" style="66"/>
  </cols>
  <sheetData>
    <row r="1" spans="1:14" s="155" customFormat="1" ht="14.65" customHeight="1" x14ac:dyDescent="0.25">
      <c r="A1" s="535" t="s">
        <v>1255</v>
      </c>
      <c r="B1" s="536"/>
      <c r="C1" s="537"/>
      <c r="D1" s="162"/>
      <c r="E1" s="162"/>
      <c r="F1" s="162"/>
      <c r="G1" s="162"/>
      <c r="H1" s="162"/>
      <c r="I1" s="162"/>
      <c r="J1" s="162"/>
      <c r="K1" s="162"/>
      <c r="L1" s="162"/>
      <c r="M1" s="162"/>
      <c r="N1" s="162"/>
    </row>
    <row r="2" spans="1:14" s="155" customFormat="1" ht="14.65" customHeight="1" x14ac:dyDescent="0.25">
      <c r="A2" s="538" t="s">
        <v>1256</v>
      </c>
      <c r="B2" s="539"/>
      <c r="C2" s="540"/>
      <c r="D2" s="162"/>
      <c r="E2" s="162"/>
      <c r="F2" s="162"/>
      <c r="G2" s="162"/>
      <c r="H2" s="162"/>
      <c r="I2" s="162"/>
      <c r="J2" s="162"/>
      <c r="K2" s="162"/>
      <c r="L2" s="162"/>
      <c r="M2" s="162"/>
      <c r="N2" s="162"/>
    </row>
    <row r="3" spans="1:14" s="155" customFormat="1" ht="14.65" customHeight="1" thickBot="1" x14ac:dyDescent="0.3">
      <c r="A3" s="541" t="s">
        <v>1257</v>
      </c>
      <c r="B3" s="542"/>
      <c r="C3" s="54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</row>
    <row r="4" spans="1:14" s="155" customFormat="1" ht="12.4" customHeight="1" thickBot="1" x14ac:dyDescent="0.3">
      <c r="A4" s="544" t="s">
        <v>25</v>
      </c>
      <c r="B4" s="544"/>
      <c r="C4" s="544"/>
      <c r="D4" s="544"/>
      <c r="E4" s="544"/>
      <c r="F4" s="544"/>
      <c r="G4" s="544"/>
      <c r="H4" s="544"/>
      <c r="I4" s="544"/>
      <c r="J4" s="544"/>
      <c r="K4" s="544"/>
      <c r="L4" s="544"/>
      <c r="M4" s="544"/>
      <c r="N4" s="544"/>
    </row>
    <row r="5" spans="1:14" s="155" customFormat="1" ht="31.15" customHeight="1" thickBot="1" x14ac:dyDescent="0.3">
      <c r="A5" s="163" t="s">
        <v>0</v>
      </c>
      <c r="B5" s="164" t="s">
        <v>1</v>
      </c>
      <c r="C5" s="164" t="s">
        <v>3</v>
      </c>
      <c r="D5" s="164" t="s">
        <v>4</v>
      </c>
      <c r="E5" s="164" t="s">
        <v>5</v>
      </c>
      <c r="F5" s="164" t="s">
        <v>6</v>
      </c>
      <c r="G5" s="164" t="s">
        <v>7</v>
      </c>
      <c r="H5" s="164" t="s">
        <v>8</v>
      </c>
      <c r="I5" s="164" t="s">
        <v>10</v>
      </c>
      <c r="J5" s="164" t="s">
        <v>11</v>
      </c>
      <c r="K5" s="164" t="s">
        <v>12</v>
      </c>
      <c r="L5" s="164" t="s">
        <v>13</v>
      </c>
      <c r="M5" s="164" t="s">
        <v>14</v>
      </c>
      <c r="N5" s="164" t="s">
        <v>15</v>
      </c>
    </row>
    <row r="6" spans="1:14" s="155" customFormat="1" ht="13.15" customHeight="1" thickBot="1" x14ac:dyDescent="0.3">
      <c r="A6" s="165">
        <v>4</v>
      </c>
      <c r="B6" s="487" t="s">
        <v>479</v>
      </c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7"/>
    </row>
    <row r="7" spans="1:14" s="155" customFormat="1" ht="22.5" x14ac:dyDescent="0.25">
      <c r="A7" s="166">
        <v>1</v>
      </c>
      <c r="B7" s="167" t="s">
        <v>651</v>
      </c>
      <c r="C7" s="167" t="s">
        <v>652</v>
      </c>
      <c r="D7" s="167" t="s">
        <v>653</v>
      </c>
      <c r="E7" s="167" t="s">
        <v>549</v>
      </c>
      <c r="F7" s="168">
        <v>767</v>
      </c>
      <c r="G7" s="169">
        <v>2</v>
      </c>
      <c r="H7" s="59">
        <v>26</v>
      </c>
      <c r="I7" s="167" t="s">
        <v>278</v>
      </c>
      <c r="J7" s="167" t="s">
        <v>654</v>
      </c>
      <c r="K7" s="167" t="s">
        <v>545</v>
      </c>
      <c r="L7" s="167" t="s">
        <v>63</v>
      </c>
      <c r="M7" s="170" t="s">
        <v>655</v>
      </c>
      <c r="N7" s="171"/>
    </row>
    <row r="8" spans="1:14" s="43" customFormat="1" ht="11.25" x14ac:dyDescent="0.2">
      <c r="A8" s="172">
        <v>2</v>
      </c>
      <c r="B8" s="68" t="s">
        <v>494</v>
      </c>
      <c r="C8" s="68" t="s">
        <v>495</v>
      </c>
      <c r="D8" s="68" t="s">
        <v>496</v>
      </c>
      <c r="E8" s="68" t="s">
        <v>491</v>
      </c>
      <c r="F8" s="173">
        <v>740</v>
      </c>
      <c r="G8" s="174">
        <v>3</v>
      </c>
      <c r="H8" s="59">
        <v>118</v>
      </c>
      <c r="I8" s="68" t="s">
        <v>86</v>
      </c>
      <c r="J8" s="68" t="s">
        <v>497</v>
      </c>
      <c r="K8" s="68" t="s">
        <v>498</v>
      </c>
      <c r="L8" s="68" t="s">
        <v>158</v>
      </c>
      <c r="M8" s="175">
        <v>7878606000</v>
      </c>
      <c r="N8" s="176">
        <v>7878605053</v>
      </c>
    </row>
    <row r="9" spans="1:14" s="43" customFormat="1" ht="22.5" x14ac:dyDescent="0.2">
      <c r="A9" s="172">
        <v>3</v>
      </c>
      <c r="B9" s="68" t="s">
        <v>559</v>
      </c>
      <c r="C9" s="68" t="s">
        <v>560</v>
      </c>
      <c r="D9" s="68" t="s">
        <v>561</v>
      </c>
      <c r="E9" s="68" t="s">
        <v>562</v>
      </c>
      <c r="F9" s="173">
        <v>745</v>
      </c>
      <c r="G9" s="174">
        <v>7</v>
      </c>
      <c r="H9" s="59">
        <v>139</v>
      </c>
      <c r="I9" s="68" t="s">
        <v>86</v>
      </c>
      <c r="J9" s="68" t="s">
        <v>101</v>
      </c>
      <c r="K9" s="68" t="s">
        <v>94</v>
      </c>
      <c r="L9" s="68" t="s">
        <v>53</v>
      </c>
      <c r="M9" s="175">
        <v>7878098000</v>
      </c>
      <c r="N9" s="177">
        <v>7878098025</v>
      </c>
    </row>
    <row r="10" spans="1:14" s="43" customFormat="1" ht="22.5" x14ac:dyDescent="0.2">
      <c r="A10" s="172">
        <f>+A9+1</f>
        <v>4</v>
      </c>
      <c r="B10" s="38" t="s">
        <v>502</v>
      </c>
      <c r="C10" s="38" t="s">
        <v>503</v>
      </c>
      <c r="D10" s="40" t="s">
        <v>34</v>
      </c>
      <c r="E10" s="38" t="s">
        <v>504</v>
      </c>
      <c r="F10" s="39">
        <v>791</v>
      </c>
      <c r="G10" s="174">
        <v>2</v>
      </c>
      <c r="H10" s="59">
        <v>104</v>
      </c>
      <c r="I10" s="38" t="s">
        <v>108</v>
      </c>
      <c r="J10" s="38" t="s">
        <v>1399</v>
      </c>
      <c r="K10" s="38" t="s">
        <v>43</v>
      </c>
      <c r="L10" s="68" t="s">
        <v>53</v>
      </c>
      <c r="M10" s="41" t="s">
        <v>505</v>
      </c>
      <c r="N10" s="41" t="s">
        <v>1258</v>
      </c>
    </row>
    <row r="11" spans="1:14" s="43" customFormat="1" ht="12" thickBot="1" x14ac:dyDescent="0.25">
      <c r="A11" s="178"/>
      <c r="B11" s="179"/>
      <c r="C11" s="179"/>
      <c r="D11" s="179"/>
      <c r="E11" s="179"/>
      <c r="F11" s="180"/>
      <c r="G11" s="178"/>
      <c r="H11" s="59">
        <f>SUM(H7:H10)</f>
        <v>387</v>
      </c>
      <c r="I11" s="179"/>
      <c r="J11" s="179"/>
      <c r="K11" s="179"/>
      <c r="L11" s="179"/>
      <c r="M11" s="181"/>
      <c r="N11" s="181"/>
    </row>
    <row r="12" spans="1:14" s="43" customFormat="1" ht="13.15" customHeight="1" thickBot="1" x14ac:dyDescent="0.25">
      <c r="A12" s="34">
        <v>47</v>
      </c>
      <c r="B12" s="532" t="s">
        <v>23</v>
      </c>
      <c r="C12" s="532"/>
      <c r="D12" s="532"/>
      <c r="E12" s="532"/>
      <c r="F12" s="532"/>
      <c r="G12" s="532"/>
      <c r="H12" s="532"/>
      <c r="I12" s="532"/>
      <c r="J12" s="532"/>
      <c r="K12" s="532"/>
      <c r="L12" s="532"/>
      <c r="M12" s="532"/>
      <c r="N12" s="532"/>
    </row>
    <row r="13" spans="1:14" s="1" customFormat="1" ht="13.15" customHeight="1" x14ac:dyDescent="0.2">
      <c r="A13" s="182">
        <v>1</v>
      </c>
      <c r="B13" s="31" t="s">
        <v>369</v>
      </c>
      <c r="C13" s="31" t="s">
        <v>370</v>
      </c>
      <c r="D13" s="68" t="s">
        <v>34</v>
      </c>
      <c r="E13" s="68" t="s">
        <v>107</v>
      </c>
      <c r="F13" s="173">
        <v>901</v>
      </c>
      <c r="G13" s="174">
        <v>1</v>
      </c>
      <c r="H13" s="34">
        <v>28</v>
      </c>
      <c r="I13" s="469" t="s">
        <v>67</v>
      </c>
      <c r="J13" s="469" t="s">
        <v>1259</v>
      </c>
      <c r="K13" s="469" t="s">
        <v>371</v>
      </c>
      <c r="L13" s="68" t="s">
        <v>63</v>
      </c>
      <c r="M13" s="31" t="s">
        <v>372</v>
      </c>
      <c r="N13" s="469"/>
    </row>
    <row r="14" spans="1:14" s="43" customFormat="1" ht="22.5" x14ac:dyDescent="0.2">
      <c r="A14" s="466">
        <f>+A13+1</f>
        <v>2</v>
      </c>
      <c r="B14" s="68" t="s">
        <v>256</v>
      </c>
      <c r="C14" s="68" t="s">
        <v>257</v>
      </c>
      <c r="D14" s="68" t="s">
        <v>258</v>
      </c>
      <c r="E14" s="68" t="s">
        <v>107</v>
      </c>
      <c r="F14" s="173">
        <v>925</v>
      </c>
      <c r="G14" s="174">
        <v>1</v>
      </c>
      <c r="H14" s="34">
        <v>29</v>
      </c>
      <c r="I14" s="68" t="s">
        <v>29</v>
      </c>
      <c r="J14" s="68" t="s">
        <v>259</v>
      </c>
      <c r="K14" s="68" t="s">
        <v>260</v>
      </c>
      <c r="L14" s="68" t="s">
        <v>201</v>
      </c>
      <c r="M14" s="175">
        <v>7876885818</v>
      </c>
      <c r="N14" s="175" t="s">
        <v>34</v>
      </c>
    </row>
    <row r="15" spans="1:14" s="43" customFormat="1" ht="11.25" x14ac:dyDescent="0.2">
      <c r="A15" s="467">
        <f>+A14+1</f>
        <v>3</v>
      </c>
      <c r="B15" s="68" t="s">
        <v>351</v>
      </c>
      <c r="C15" s="68" t="s">
        <v>352</v>
      </c>
      <c r="D15" s="68" t="s">
        <v>164</v>
      </c>
      <c r="E15" s="68" t="s">
        <v>107</v>
      </c>
      <c r="F15" s="173">
        <v>907</v>
      </c>
      <c r="G15" s="174">
        <v>2</v>
      </c>
      <c r="H15" s="34">
        <v>15</v>
      </c>
      <c r="I15" s="68" t="s">
        <v>29</v>
      </c>
      <c r="J15" s="68" t="s">
        <v>353</v>
      </c>
      <c r="K15" s="68" t="s">
        <v>284</v>
      </c>
      <c r="L15" s="68" t="s">
        <v>201</v>
      </c>
      <c r="M15" s="175">
        <v>7877059994</v>
      </c>
      <c r="N15" s="175">
        <v>8884101558</v>
      </c>
    </row>
    <row r="16" spans="1:14" s="43" customFormat="1" ht="11.25" x14ac:dyDescent="0.2">
      <c r="A16" s="467">
        <f>+A15+1</f>
        <v>4</v>
      </c>
      <c r="B16" s="68" t="s">
        <v>356</v>
      </c>
      <c r="C16" s="68" t="s">
        <v>1260</v>
      </c>
      <c r="D16" s="68" t="s">
        <v>164</v>
      </c>
      <c r="E16" s="68" t="s">
        <v>107</v>
      </c>
      <c r="F16" s="173">
        <v>907</v>
      </c>
      <c r="G16" s="174">
        <v>1</v>
      </c>
      <c r="H16" s="34">
        <v>26</v>
      </c>
      <c r="I16" s="68" t="s">
        <v>29</v>
      </c>
      <c r="J16" s="68" t="s">
        <v>353</v>
      </c>
      <c r="K16" s="68" t="s">
        <v>284</v>
      </c>
      <c r="L16" s="68" t="s">
        <v>201</v>
      </c>
      <c r="M16" s="175">
        <v>7877059994</v>
      </c>
      <c r="N16" s="175">
        <v>8884101558</v>
      </c>
    </row>
    <row r="17" spans="1:14" s="43" customFormat="1" ht="11.25" x14ac:dyDescent="0.2">
      <c r="A17" s="467">
        <f t="shared" ref="A17:A58" si="0">+A16+1</f>
        <v>5</v>
      </c>
      <c r="B17" s="68" t="s">
        <v>162</v>
      </c>
      <c r="C17" s="68" t="s">
        <v>163</v>
      </c>
      <c r="D17" s="68" t="s">
        <v>164</v>
      </c>
      <c r="E17" s="68" t="s">
        <v>107</v>
      </c>
      <c r="F17" s="173">
        <v>911</v>
      </c>
      <c r="G17" s="174">
        <v>1</v>
      </c>
      <c r="H17" s="34">
        <v>23</v>
      </c>
      <c r="I17" s="68" t="s">
        <v>86</v>
      </c>
      <c r="J17" s="68" t="s">
        <v>156</v>
      </c>
      <c r="K17" s="68" t="s">
        <v>157</v>
      </c>
      <c r="L17" s="68" t="s">
        <v>158</v>
      </c>
      <c r="M17" s="175">
        <v>7877274153</v>
      </c>
      <c r="N17" s="175">
        <v>7877280671</v>
      </c>
    </row>
    <row r="18" spans="1:14" s="43" customFormat="1" ht="11.25" x14ac:dyDescent="0.2">
      <c r="A18" s="467">
        <f t="shared" si="0"/>
        <v>6</v>
      </c>
      <c r="B18" s="68" t="s">
        <v>153</v>
      </c>
      <c r="C18" s="68" t="s">
        <v>154</v>
      </c>
      <c r="D18" s="68" t="s">
        <v>155</v>
      </c>
      <c r="E18" s="68" t="s">
        <v>107</v>
      </c>
      <c r="F18" s="173">
        <v>911</v>
      </c>
      <c r="G18" s="174">
        <v>1</v>
      </c>
      <c r="H18" s="34">
        <v>21</v>
      </c>
      <c r="I18" s="68" t="s">
        <v>86</v>
      </c>
      <c r="J18" s="68" t="s">
        <v>156</v>
      </c>
      <c r="K18" s="68" t="s">
        <v>157</v>
      </c>
      <c r="L18" s="68" t="s">
        <v>158</v>
      </c>
      <c r="M18" s="175">
        <v>7877250668</v>
      </c>
      <c r="N18" s="175">
        <v>7877280671</v>
      </c>
    </row>
    <row r="19" spans="1:14" s="43" customFormat="1" ht="22.5" x14ac:dyDescent="0.2">
      <c r="A19" s="467">
        <f t="shared" si="0"/>
        <v>7</v>
      </c>
      <c r="B19" s="68" t="s">
        <v>214</v>
      </c>
      <c r="C19" s="68" t="s">
        <v>215</v>
      </c>
      <c r="D19" s="68" t="s">
        <v>216</v>
      </c>
      <c r="E19" s="68" t="s">
        <v>107</v>
      </c>
      <c r="F19" s="173">
        <v>907</v>
      </c>
      <c r="G19" s="174">
        <v>1</v>
      </c>
      <c r="H19" s="34">
        <v>34</v>
      </c>
      <c r="I19" s="68" t="s">
        <v>67</v>
      </c>
      <c r="J19" s="68" t="s">
        <v>1423</v>
      </c>
      <c r="K19" s="68" t="s">
        <v>1426</v>
      </c>
      <c r="L19" s="68" t="s">
        <v>32</v>
      </c>
      <c r="M19" s="175">
        <v>7879981176</v>
      </c>
      <c r="N19" s="175">
        <v>7879857044</v>
      </c>
    </row>
    <row r="20" spans="1:14" s="43" customFormat="1" ht="22.5" x14ac:dyDescent="0.2">
      <c r="A20" s="467">
        <f t="shared" si="0"/>
        <v>8</v>
      </c>
      <c r="B20" s="68" t="s">
        <v>288</v>
      </c>
      <c r="C20" s="68" t="s">
        <v>289</v>
      </c>
      <c r="D20" s="68" t="s">
        <v>290</v>
      </c>
      <c r="E20" s="68" t="s">
        <v>107</v>
      </c>
      <c r="F20" s="173">
        <v>901</v>
      </c>
      <c r="G20" s="174">
        <v>1</v>
      </c>
      <c r="H20" s="34">
        <v>20</v>
      </c>
      <c r="I20" s="68" t="s">
        <v>67</v>
      </c>
      <c r="J20" s="68" t="s">
        <v>1598</v>
      </c>
      <c r="K20" s="68" t="s">
        <v>1599</v>
      </c>
      <c r="L20" s="68" t="s">
        <v>32</v>
      </c>
      <c r="M20" s="175" t="s">
        <v>1597</v>
      </c>
      <c r="N20" s="175" t="s">
        <v>34</v>
      </c>
    </row>
    <row r="21" spans="1:14" s="43" customFormat="1" ht="11.25" x14ac:dyDescent="0.2">
      <c r="A21" s="467">
        <f>+A20+1</f>
        <v>9</v>
      </c>
      <c r="B21" s="68" t="s">
        <v>189</v>
      </c>
      <c r="C21" s="68" t="s">
        <v>190</v>
      </c>
      <c r="D21" s="68" t="s">
        <v>34</v>
      </c>
      <c r="E21" s="68" t="s">
        <v>107</v>
      </c>
      <c r="F21" s="173">
        <v>907</v>
      </c>
      <c r="G21" s="174">
        <v>1</v>
      </c>
      <c r="H21" s="34">
        <v>24</v>
      </c>
      <c r="I21" s="68" t="s">
        <v>67</v>
      </c>
      <c r="J21" s="68" t="s">
        <v>191</v>
      </c>
      <c r="K21" s="68" t="s">
        <v>192</v>
      </c>
      <c r="L21" s="68" t="s">
        <v>63</v>
      </c>
      <c r="M21" s="175">
        <v>7872008482</v>
      </c>
      <c r="N21" s="175" t="s">
        <v>34</v>
      </c>
    </row>
    <row r="22" spans="1:14" s="43" customFormat="1" ht="11.25" x14ac:dyDescent="0.2">
      <c r="A22" s="467">
        <f t="shared" si="0"/>
        <v>10</v>
      </c>
      <c r="B22" s="68" t="s">
        <v>129</v>
      </c>
      <c r="C22" s="68" t="s">
        <v>130</v>
      </c>
      <c r="D22" s="68" t="s">
        <v>71</v>
      </c>
      <c r="E22" s="68" t="s">
        <v>49</v>
      </c>
      <c r="F22" s="173">
        <v>979</v>
      </c>
      <c r="G22" s="174">
        <v>1</v>
      </c>
      <c r="H22" s="34">
        <v>24</v>
      </c>
      <c r="I22" s="68" t="s">
        <v>67</v>
      </c>
      <c r="J22" s="68" t="s">
        <v>131</v>
      </c>
      <c r="K22" s="68" t="s">
        <v>132</v>
      </c>
      <c r="L22" s="68" t="s">
        <v>133</v>
      </c>
      <c r="M22" s="175">
        <v>7877912600</v>
      </c>
      <c r="N22" s="175">
        <v>7877915666</v>
      </c>
    </row>
    <row r="23" spans="1:14" s="43" customFormat="1" ht="11.25" x14ac:dyDescent="0.2">
      <c r="A23" s="467">
        <f t="shared" si="0"/>
        <v>11</v>
      </c>
      <c r="B23" s="68" t="s">
        <v>304</v>
      </c>
      <c r="C23" s="68" t="s">
        <v>305</v>
      </c>
      <c r="D23" s="68" t="s">
        <v>34</v>
      </c>
      <c r="E23" s="68" t="s">
        <v>107</v>
      </c>
      <c r="F23" s="173">
        <v>907</v>
      </c>
      <c r="G23" s="174">
        <v>1</v>
      </c>
      <c r="H23" s="34">
        <v>25</v>
      </c>
      <c r="I23" s="68" t="s">
        <v>67</v>
      </c>
      <c r="J23" s="68" t="s">
        <v>306</v>
      </c>
      <c r="K23" s="68" t="s">
        <v>307</v>
      </c>
      <c r="L23" s="68" t="s">
        <v>63</v>
      </c>
      <c r="M23" s="175">
        <v>7877225380</v>
      </c>
      <c r="N23" s="175">
        <v>7877242892</v>
      </c>
    </row>
    <row r="24" spans="1:14" s="43" customFormat="1" ht="11.25" x14ac:dyDescent="0.2">
      <c r="A24" s="467">
        <f t="shared" si="0"/>
        <v>12</v>
      </c>
      <c r="B24" s="68" t="s">
        <v>231</v>
      </c>
      <c r="C24" s="68" t="s">
        <v>232</v>
      </c>
      <c r="D24" s="68" t="s">
        <v>164</v>
      </c>
      <c r="E24" s="68" t="s">
        <v>107</v>
      </c>
      <c r="F24" s="173">
        <v>907</v>
      </c>
      <c r="G24" s="174">
        <v>1</v>
      </c>
      <c r="H24" s="34">
        <v>26</v>
      </c>
      <c r="I24" s="68" t="s">
        <v>29</v>
      </c>
      <c r="J24" s="68" t="s">
        <v>233</v>
      </c>
      <c r="K24" s="68" t="s">
        <v>234</v>
      </c>
      <c r="L24" s="68" t="s">
        <v>201</v>
      </c>
      <c r="M24" s="175">
        <v>7879777700</v>
      </c>
      <c r="N24" s="175">
        <v>7877225032</v>
      </c>
    </row>
    <row r="25" spans="1:14" s="43" customFormat="1" ht="11.25" x14ac:dyDescent="0.2">
      <c r="A25" s="467">
        <f>+A24+1</f>
        <v>13</v>
      </c>
      <c r="B25" s="68" t="s">
        <v>182</v>
      </c>
      <c r="C25" s="68" t="s">
        <v>183</v>
      </c>
      <c r="D25" s="68" t="s">
        <v>0</v>
      </c>
      <c r="E25" s="68" t="s">
        <v>107</v>
      </c>
      <c r="F25" s="173">
        <v>901</v>
      </c>
      <c r="G25" s="174">
        <v>2</v>
      </c>
      <c r="H25" s="34">
        <v>33</v>
      </c>
      <c r="I25" s="68" t="s">
        <v>184</v>
      </c>
      <c r="J25" s="68" t="s">
        <v>131</v>
      </c>
      <c r="K25" s="68" t="s">
        <v>185</v>
      </c>
      <c r="L25" s="68" t="s">
        <v>186</v>
      </c>
      <c r="M25" s="175">
        <v>7877253436</v>
      </c>
      <c r="N25" s="175">
        <v>7877771080</v>
      </c>
    </row>
    <row r="26" spans="1:14" s="43" customFormat="1" ht="22.5" x14ac:dyDescent="0.2">
      <c r="A26" s="467">
        <f>+A25+1</f>
        <v>14</v>
      </c>
      <c r="B26" s="68" t="s">
        <v>264</v>
      </c>
      <c r="C26" s="68" t="s">
        <v>265</v>
      </c>
      <c r="D26" s="68" t="s">
        <v>164</v>
      </c>
      <c r="E26" s="68" t="s">
        <v>107</v>
      </c>
      <c r="F26" s="173">
        <v>907</v>
      </c>
      <c r="G26" s="174">
        <v>3</v>
      </c>
      <c r="H26" s="34">
        <v>44</v>
      </c>
      <c r="I26" s="68" t="s">
        <v>67</v>
      </c>
      <c r="J26" s="68" t="s">
        <v>156</v>
      </c>
      <c r="K26" s="68" t="s">
        <v>266</v>
      </c>
      <c r="L26" s="68" t="s">
        <v>63</v>
      </c>
      <c r="M26" s="175">
        <v>7877225058</v>
      </c>
      <c r="N26" s="175">
        <v>7877238590</v>
      </c>
    </row>
    <row r="27" spans="1:14" s="43" customFormat="1" ht="11.25" x14ac:dyDescent="0.2">
      <c r="A27" s="467">
        <f>+A26+1</f>
        <v>15</v>
      </c>
      <c r="B27" s="38" t="s">
        <v>394</v>
      </c>
      <c r="C27" s="38" t="s">
        <v>395</v>
      </c>
      <c r="D27" s="38"/>
      <c r="E27" s="38" t="s">
        <v>107</v>
      </c>
      <c r="F27" s="39">
        <v>908</v>
      </c>
      <c r="G27" s="40">
        <v>2</v>
      </c>
      <c r="H27" s="34">
        <v>47</v>
      </c>
      <c r="I27" s="38" t="s">
        <v>67</v>
      </c>
      <c r="J27" s="38" t="s">
        <v>396</v>
      </c>
      <c r="K27" s="38" t="s">
        <v>397</v>
      </c>
      <c r="L27" s="38" t="s">
        <v>32</v>
      </c>
      <c r="M27" s="41" t="s">
        <v>398</v>
      </c>
      <c r="N27" s="175"/>
    </row>
    <row r="28" spans="1:14" s="43" customFormat="1" ht="11.25" x14ac:dyDescent="0.2">
      <c r="A28" s="467">
        <f t="shared" si="0"/>
        <v>16</v>
      </c>
      <c r="B28" s="68" t="s">
        <v>311</v>
      </c>
      <c r="C28" s="68" t="s">
        <v>312</v>
      </c>
      <c r="D28" s="68" t="s">
        <v>216</v>
      </c>
      <c r="E28" s="68" t="s">
        <v>107</v>
      </c>
      <c r="F28" s="173">
        <v>907</v>
      </c>
      <c r="G28" s="174">
        <v>2</v>
      </c>
      <c r="H28" s="34">
        <v>50</v>
      </c>
      <c r="I28" s="68" t="s">
        <v>67</v>
      </c>
      <c r="J28" s="68" t="s">
        <v>313</v>
      </c>
      <c r="K28" s="68" t="s">
        <v>314</v>
      </c>
      <c r="L28" s="68" t="s">
        <v>63</v>
      </c>
      <c r="M28" s="175">
        <v>7879771000</v>
      </c>
      <c r="N28" s="175">
        <v>7874747339</v>
      </c>
    </row>
    <row r="29" spans="1:14" s="43" customFormat="1" ht="11.25" x14ac:dyDescent="0.2">
      <c r="A29" s="468">
        <f>+A28+1</f>
        <v>17</v>
      </c>
      <c r="B29" s="68" t="s">
        <v>219</v>
      </c>
      <c r="C29" s="68" t="s">
        <v>220</v>
      </c>
      <c r="D29" s="68" t="s">
        <v>164</v>
      </c>
      <c r="E29" s="68" t="s">
        <v>107</v>
      </c>
      <c r="F29" s="173">
        <v>907</v>
      </c>
      <c r="G29" s="174">
        <v>2</v>
      </c>
      <c r="H29" s="34">
        <v>56</v>
      </c>
      <c r="I29" s="68" t="s">
        <v>67</v>
      </c>
      <c r="J29" s="68" t="s">
        <v>1387</v>
      </c>
      <c r="K29" s="68" t="s">
        <v>1443</v>
      </c>
      <c r="L29" s="68" t="s">
        <v>1442</v>
      </c>
      <c r="M29" s="175">
        <v>7877210170</v>
      </c>
      <c r="N29" s="175">
        <v>7877244356</v>
      </c>
    </row>
    <row r="30" spans="1:14" s="43" customFormat="1" ht="11.25" x14ac:dyDescent="0.2">
      <c r="A30" s="467">
        <f t="shared" si="0"/>
        <v>18</v>
      </c>
      <c r="B30" s="68" t="s">
        <v>69</v>
      </c>
      <c r="C30" s="68" t="s">
        <v>70</v>
      </c>
      <c r="D30" s="68" t="s">
        <v>71</v>
      </c>
      <c r="E30" s="68" t="s">
        <v>49</v>
      </c>
      <c r="F30" s="173">
        <v>979</v>
      </c>
      <c r="G30" s="174">
        <v>3</v>
      </c>
      <c r="H30" s="34">
        <v>68</v>
      </c>
      <c r="I30" s="68" t="s">
        <v>67</v>
      </c>
      <c r="J30" s="68" t="s">
        <v>72</v>
      </c>
      <c r="K30" s="68" t="s">
        <v>73</v>
      </c>
      <c r="L30" s="68" t="s">
        <v>63</v>
      </c>
      <c r="M30" s="175">
        <v>7877916868</v>
      </c>
      <c r="N30" s="175">
        <v>7877911672</v>
      </c>
    </row>
    <row r="31" spans="1:14" s="43" customFormat="1" ht="11.25" x14ac:dyDescent="0.2">
      <c r="A31" s="467">
        <f t="shared" si="0"/>
        <v>19</v>
      </c>
      <c r="B31" s="68" t="s">
        <v>296</v>
      </c>
      <c r="C31" s="68" t="s">
        <v>297</v>
      </c>
      <c r="D31" s="68" t="s">
        <v>298</v>
      </c>
      <c r="E31" s="68" t="s">
        <v>107</v>
      </c>
      <c r="F31" s="173">
        <v>901</v>
      </c>
      <c r="G31" s="174">
        <v>1</v>
      </c>
      <c r="H31" s="34">
        <v>81</v>
      </c>
      <c r="I31" s="68" t="s">
        <v>67</v>
      </c>
      <c r="J31" s="68" t="s">
        <v>299</v>
      </c>
      <c r="K31" s="68" t="s">
        <v>300</v>
      </c>
      <c r="L31" s="68" t="s">
        <v>116</v>
      </c>
      <c r="M31" s="175">
        <v>7877239020</v>
      </c>
      <c r="N31" s="175">
        <v>7877212877</v>
      </c>
    </row>
    <row r="32" spans="1:14" s="43" customFormat="1" ht="11.25" x14ac:dyDescent="0.2">
      <c r="A32" s="467">
        <f t="shared" si="0"/>
        <v>20</v>
      </c>
      <c r="B32" s="68" t="s">
        <v>111</v>
      </c>
      <c r="C32" s="68" t="s">
        <v>112</v>
      </c>
      <c r="D32" s="68" t="s">
        <v>113</v>
      </c>
      <c r="E32" s="68" t="s">
        <v>49</v>
      </c>
      <c r="F32" s="173">
        <v>979</v>
      </c>
      <c r="G32" s="174">
        <v>7</v>
      </c>
      <c r="H32" s="34">
        <v>109</v>
      </c>
      <c r="I32" s="68" t="s">
        <v>86</v>
      </c>
      <c r="J32" s="68" t="s">
        <v>1213</v>
      </c>
      <c r="K32" s="68" t="s">
        <v>1214</v>
      </c>
      <c r="L32" s="68" t="s">
        <v>116</v>
      </c>
      <c r="M32" s="175">
        <v>7877281300</v>
      </c>
      <c r="N32" s="175">
        <v>7877277150</v>
      </c>
    </row>
    <row r="33" spans="1:14" s="43" customFormat="1" ht="22.5" x14ac:dyDescent="0.2">
      <c r="A33" s="467">
        <f t="shared" si="0"/>
        <v>21</v>
      </c>
      <c r="B33" s="68" t="s">
        <v>276</v>
      </c>
      <c r="C33" s="68" t="s">
        <v>277</v>
      </c>
      <c r="D33" s="68" t="s">
        <v>34</v>
      </c>
      <c r="E33" s="68" t="s">
        <v>107</v>
      </c>
      <c r="F33" s="173">
        <v>907</v>
      </c>
      <c r="G33" s="174">
        <v>5</v>
      </c>
      <c r="H33" s="34">
        <v>115</v>
      </c>
      <c r="I33" s="68" t="s">
        <v>278</v>
      </c>
      <c r="J33" s="68" t="s">
        <v>221</v>
      </c>
      <c r="K33" s="68" t="s">
        <v>222</v>
      </c>
      <c r="L33" s="68" t="s">
        <v>63</v>
      </c>
      <c r="M33" s="175">
        <v>7877244160</v>
      </c>
      <c r="N33" s="175">
        <v>7877232282</v>
      </c>
    </row>
    <row r="34" spans="1:14" s="43" customFormat="1" ht="22.5" x14ac:dyDescent="0.2">
      <c r="A34" s="467">
        <f t="shared" si="0"/>
        <v>22</v>
      </c>
      <c r="B34" s="68" t="s">
        <v>98</v>
      </c>
      <c r="C34" s="68" t="s">
        <v>99</v>
      </c>
      <c r="D34" s="68" t="s">
        <v>100</v>
      </c>
      <c r="E34" s="68" t="s">
        <v>49</v>
      </c>
      <c r="F34" s="173">
        <v>937</v>
      </c>
      <c r="G34" s="174">
        <v>7</v>
      </c>
      <c r="H34" s="34">
        <v>125</v>
      </c>
      <c r="I34" s="68" t="s">
        <v>67</v>
      </c>
      <c r="J34" s="68" t="s">
        <v>1261</v>
      </c>
      <c r="K34" s="68" t="s">
        <v>1262</v>
      </c>
      <c r="L34" s="68" t="s">
        <v>103</v>
      </c>
      <c r="M34" s="175">
        <v>7877916000</v>
      </c>
      <c r="N34" s="175">
        <v>7877911248</v>
      </c>
    </row>
    <row r="35" spans="1:14" s="43" customFormat="1" ht="33.75" x14ac:dyDescent="0.2">
      <c r="A35" s="467">
        <f t="shared" si="0"/>
        <v>23</v>
      </c>
      <c r="B35" s="68" t="s">
        <v>38</v>
      </c>
      <c r="C35" s="68" t="s">
        <v>39</v>
      </c>
      <c r="D35" s="68" t="s">
        <v>40</v>
      </c>
      <c r="E35" s="68" t="s">
        <v>41</v>
      </c>
      <c r="F35" s="173">
        <v>726</v>
      </c>
      <c r="G35" s="174">
        <v>7</v>
      </c>
      <c r="H35" s="34">
        <v>126</v>
      </c>
      <c r="I35" s="68" t="s">
        <v>29</v>
      </c>
      <c r="J35" s="68" t="s">
        <v>42</v>
      </c>
      <c r="K35" s="68" t="s">
        <v>43</v>
      </c>
      <c r="L35" s="68" t="s">
        <v>32</v>
      </c>
      <c r="M35" s="175">
        <v>7876531111</v>
      </c>
      <c r="N35" s="175">
        <v>7876531700</v>
      </c>
    </row>
    <row r="36" spans="1:14" s="43" customFormat="1" ht="22.5" x14ac:dyDescent="0.2">
      <c r="A36" s="467">
        <f t="shared" si="0"/>
        <v>24</v>
      </c>
      <c r="B36" s="68" t="s">
        <v>328</v>
      </c>
      <c r="C36" s="68" t="s">
        <v>329</v>
      </c>
      <c r="D36" s="68" t="s">
        <v>330</v>
      </c>
      <c r="E36" s="68" t="s">
        <v>107</v>
      </c>
      <c r="F36" s="173">
        <v>907</v>
      </c>
      <c r="G36" s="174">
        <v>6</v>
      </c>
      <c r="H36" s="34">
        <v>126</v>
      </c>
      <c r="I36" s="68" t="s">
        <v>67</v>
      </c>
      <c r="J36" s="68" t="s">
        <v>1263</v>
      </c>
      <c r="K36" s="68" t="s">
        <v>332</v>
      </c>
      <c r="L36" s="68" t="s">
        <v>32</v>
      </c>
      <c r="M36" s="175">
        <v>7879775000</v>
      </c>
      <c r="N36" s="175">
        <v>7879775380</v>
      </c>
    </row>
    <row r="37" spans="1:14" s="43" customFormat="1" ht="22.5" x14ac:dyDescent="0.2">
      <c r="A37" s="467">
        <f t="shared" si="0"/>
        <v>25</v>
      </c>
      <c r="B37" s="68" t="s">
        <v>237</v>
      </c>
      <c r="C37" s="68" t="s">
        <v>238</v>
      </c>
      <c r="D37" s="68" t="s">
        <v>34</v>
      </c>
      <c r="E37" s="68" t="s">
        <v>107</v>
      </c>
      <c r="F37" s="173">
        <v>907</v>
      </c>
      <c r="G37" s="174">
        <v>6</v>
      </c>
      <c r="H37" s="34">
        <v>136</v>
      </c>
      <c r="I37" s="68" t="s">
        <v>67</v>
      </c>
      <c r="J37" s="68" t="s">
        <v>239</v>
      </c>
      <c r="K37" s="68" t="s">
        <v>240</v>
      </c>
      <c r="L37" s="68" t="s">
        <v>32</v>
      </c>
      <c r="M37" s="175">
        <v>7877217400</v>
      </c>
      <c r="N37" s="175">
        <v>7877230068</v>
      </c>
    </row>
    <row r="38" spans="1:14" s="43" customFormat="1" ht="22.5" x14ac:dyDescent="0.2">
      <c r="A38" s="467">
        <f t="shared" si="0"/>
        <v>26</v>
      </c>
      <c r="B38" s="68" t="s">
        <v>334</v>
      </c>
      <c r="C38" s="38" t="s">
        <v>335</v>
      </c>
      <c r="D38" s="38" t="s">
        <v>216</v>
      </c>
      <c r="E38" s="68" t="s">
        <v>107</v>
      </c>
      <c r="F38" s="173">
        <v>907</v>
      </c>
      <c r="G38" s="174">
        <v>3</v>
      </c>
      <c r="H38" s="34">
        <v>149</v>
      </c>
      <c r="I38" s="38" t="s">
        <v>29</v>
      </c>
      <c r="J38" s="38" t="s">
        <v>336</v>
      </c>
      <c r="K38" s="38" t="s">
        <v>337</v>
      </c>
      <c r="L38" s="38" t="s">
        <v>32</v>
      </c>
      <c r="M38" s="41">
        <v>7877213000</v>
      </c>
      <c r="N38" s="175"/>
    </row>
    <row r="39" spans="1:14" s="43" customFormat="1" ht="33.75" x14ac:dyDescent="0.2">
      <c r="A39" s="467">
        <f t="shared" si="0"/>
        <v>27</v>
      </c>
      <c r="B39" s="68" t="s">
        <v>167</v>
      </c>
      <c r="C39" s="68" t="s">
        <v>168</v>
      </c>
      <c r="D39" s="68" t="s">
        <v>34</v>
      </c>
      <c r="E39" s="68" t="s">
        <v>107</v>
      </c>
      <c r="F39" s="173">
        <v>907</v>
      </c>
      <c r="G39" s="174">
        <v>6</v>
      </c>
      <c r="H39" s="34">
        <v>181</v>
      </c>
      <c r="I39" s="68" t="s">
        <v>67</v>
      </c>
      <c r="J39" s="68" t="s">
        <v>169</v>
      </c>
      <c r="K39" s="68" t="s">
        <v>170</v>
      </c>
      <c r="L39" s="68" t="s">
        <v>32</v>
      </c>
      <c r="M39" s="175">
        <v>7877219500</v>
      </c>
      <c r="N39" s="175">
        <v>7877258054</v>
      </c>
    </row>
    <row r="40" spans="1:14" s="43" customFormat="1" ht="22.5" x14ac:dyDescent="0.2">
      <c r="A40" s="467">
        <f t="shared" si="0"/>
        <v>28</v>
      </c>
      <c r="B40" s="68" t="s">
        <v>24</v>
      </c>
      <c r="C40" s="68" t="s">
        <v>26</v>
      </c>
      <c r="D40" s="68" t="s">
        <v>27</v>
      </c>
      <c r="E40" s="68" t="s">
        <v>28</v>
      </c>
      <c r="F40" s="173">
        <v>961</v>
      </c>
      <c r="G40" s="174">
        <v>8</v>
      </c>
      <c r="H40" s="34">
        <v>156</v>
      </c>
      <c r="I40" s="68" t="s">
        <v>29</v>
      </c>
      <c r="J40" s="68" t="s">
        <v>1264</v>
      </c>
      <c r="K40" s="68" t="s">
        <v>31</v>
      </c>
      <c r="L40" s="68" t="s">
        <v>32</v>
      </c>
      <c r="M40" s="175" t="s">
        <v>33</v>
      </c>
      <c r="N40" s="175" t="s">
        <v>34</v>
      </c>
    </row>
    <row r="41" spans="1:14" s="43" customFormat="1" ht="22.5" x14ac:dyDescent="0.2">
      <c r="A41" s="467">
        <f t="shared" si="0"/>
        <v>29</v>
      </c>
      <c r="B41" s="68" t="s">
        <v>243</v>
      </c>
      <c r="C41" s="68" t="s">
        <v>244</v>
      </c>
      <c r="D41" s="68" t="s">
        <v>34</v>
      </c>
      <c r="E41" s="68" t="s">
        <v>107</v>
      </c>
      <c r="F41" s="173">
        <v>914</v>
      </c>
      <c r="G41" s="174">
        <v>8</v>
      </c>
      <c r="H41" s="34">
        <v>184</v>
      </c>
      <c r="I41" s="68" t="s">
        <v>67</v>
      </c>
      <c r="J41" s="68" t="s">
        <v>245</v>
      </c>
      <c r="K41" s="68" t="s">
        <v>246</v>
      </c>
      <c r="L41" s="68" t="s">
        <v>32</v>
      </c>
      <c r="M41" s="175">
        <v>7876253129</v>
      </c>
      <c r="N41" s="175">
        <v>7877213118</v>
      </c>
    </row>
    <row r="42" spans="1:14" s="43" customFormat="1" ht="22.5" x14ac:dyDescent="0.2">
      <c r="A42" s="467">
        <f t="shared" si="0"/>
        <v>30</v>
      </c>
      <c r="B42" s="68" t="s">
        <v>91</v>
      </c>
      <c r="C42" s="68" t="s">
        <v>92</v>
      </c>
      <c r="D42" s="68" t="s">
        <v>34</v>
      </c>
      <c r="E42" s="68" t="s">
        <v>49</v>
      </c>
      <c r="F42" s="173">
        <v>979</v>
      </c>
      <c r="G42" s="174">
        <v>10</v>
      </c>
      <c r="H42" s="34">
        <v>201</v>
      </c>
      <c r="I42" s="68" t="s">
        <v>86</v>
      </c>
      <c r="J42" s="68" t="s">
        <v>93</v>
      </c>
      <c r="K42" s="68" t="s">
        <v>94</v>
      </c>
      <c r="L42" s="68" t="s">
        <v>95</v>
      </c>
      <c r="M42" s="175">
        <v>7877918777</v>
      </c>
      <c r="N42" s="175">
        <v>7877918757</v>
      </c>
    </row>
    <row r="43" spans="1:14" s="43" customFormat="1" ht="22.5" x14ac:dyDescent="0.2">
      <c r="A43" s="467">
        <f t="shared" si="0"/>
        <v>31</v>
      </c>
      <c r="B43" s="68" t="s">
        <v>121</v>
      </c>
      <c r="C43" s="68" t="s">
        <v>122</v>
      </c>
      <c r="D43" s="68" t="s">
        <v>123</v>
      </c>
      <c r="E43" s="68" t="s">
        <v>49</v>
      </c>
      <c r="F43" s="173">
        <v>979</v>
      </c>
      <c r="G43" s="174">
        <v>6</v>
      </c>
      <c r="H43" s="34">
        <v>222</v>
      </c>
      <c r="I43" s="68" t="s">
        <v>86</v>
      </c>
      <c r="J43" s="68" t="s">
        <v>124</v>
      </c>
      <c r="K43" s="68" t="s">
        <v>125</v>
      </c>
      <c r="L43" s="68" t="s">
        <v>126</v>
      </c>
      <c r="M43" s="175">
        <v>7872539000</v>
      </c>
      <c r="N43" s="175">
        <v>7872539007</v>
      </c>
    </row>
    <row r="44" spans="1:14" s="43" customFormat="1" ht="11.25" x14ac:dyDescent="0.2">
      <c r="A44" s="467">
        <f t="shared" si="0"/>
        <v>32</v>
      </c>
      <c r="B44" s="68" t="s">
        <v>374</v>
      </c>
      <c r="C44" s="68" t="s">
        <v>375</v>
      </c>
      <c r="D44" s="68" t="s">
        <v>34</v>
      </c>
      <c r="E44" s="68" t="s">
        <v>107</v>
      </c>
      <c r="F44" s="173">
        <v>9012620</v>
      </c>
      <c r="G44" s="174">
        <v>11</v>
      </c>
      <c r="H44" s="34">
        <v>240</v>
      </c>
      <c r="I44" s="68" t="s">
        <v>67</v>
      </c>
      <c r="J44" s="68" t="s">
        <v>1146</v>
      </c>
      <c r="K44" s="68" t="s">
        <v>1147</v>
      </c>
      <c r="L44" s="68" t="s">
        <v>32</v>
      </c>
      <c r="M44" s="175">
        <v>7877215100</v>
      </c>
      <c r="N44" s="175">
        <v>7872891906</v>
      </c>
    </row>
    <row r="45" spans="1:14" s="43" customFormat="1" ht="22.5" x14ac:dyDescent="0.2">
      <c r="A45" s="467">
        <f t="shared" si="0"/>
        <v>33</v>
      </c>
      <c r="B45" s="68" t="s">
        <v>76</v>
      </c>
      <c r="C45" s="68" t="s">
        <v>77</v>
      </c>
      <c r="D45" s="68" t="s">
        <v>78</v>
      </c>
      <c r="E45" s="68" t="s">
        <v>49</v>
      </c>
      <c r="F45" s="173">
        <v>9148053</v>
      </c>
      <c r="G45" s="174">
        <v>21</v>
      </c>
      <c r="H45" s="34">
        <v>260</v>
      </c>
      <c r="I45" s="68" t="s">
        <v>67</v>
      </c>
      <c r="J45" s="68" t="s">
        <v>101</v>
      </c>
      <c r="K45" s="68" t="s">
        <v>342</v>
      </c>
      <c r="L45" s="68" t="s">
        <v>32</v>
      </c>
      <c r="M45" s="175">
        <v>7877910404</v>
      </c>
      <c r="N45" s="175">
        <v>7877911460</v>
      </c>
    </row>
    <row r="46" spans="1:14" s="43" customFormat="1" ht="22.5" x14ac:dyDescent="0.2">
      <c r="A46" s="467">
        <f t="shared" si="0"/>
        <v>34</v>
      </c>
      <c r="B46" s="68" t="s">
        <v>47</v>
      </c>
      <c r="C46" s="68" t="s">
        <v>1265</v>
      </c>
      <c r="D46" s="68" t="s">
        <v>78</v>
      </c>
      <c r="E46" s="68" t="s">
        <v>49</v>
      </c>
      <c r="F46" s="173">
        <v>979</v>
      </c>
      <c r="G46" s="174"/>
      <c r="H46" s="34">
        <v>400</v>
      </c>
      <c r="I46" s="68" t="s">
        <v>50</v>
      </c>
      <c r="J46" s="68" t="s">
        <v>51</v>
      </c>
      <c r="K46" s="68" t="s">
        <v>52</v>
      </c>
      <c r="L46" s="38" t="s">
        <v>53</v>
      </c>
      <c r="M46" s="175" t="s">
        <v>54</v>
      </c>
      <c r="N46" s="175"/>
    </row>
    <row r="47" spans="1:14" s="43" customFormat="1" ht="11.25" x14ac:dyDescent="0.2">
      <c r="A47" s="467">
        <f t="shared" si="0"/>
        <v>35</v>
      </c>
      <c r="B47" s="38" t="s">
        <v>224</v>
      </c>
      <c r="C47" s="38" t="s">
        <v>226</v>
      </c>
      <c r="D47" s="38" t="s">
        <v>34</v>
      </c>
      <c r="E47" s="38" t="s">
        <v>107</v>
      </c>
      <c r="F47" s="39">
        <v>9071055</v>
      </c>
      <c r="G47" s="190">
        <v>6</v>
      </c>
      <c r="H47" s="34">
        <v>319</v>
      </c>
      <c r="I47" s="40" t="s">
        <v>86</v>
      </c>
      <c r="J47" s="38" t="s">
        <v>1266</v>
      </c>
      <c r="K47" s="38" t="s">
        <v>228</v>
      </c>
      <c r="L47" s="38" t="s">
        <v>53</v>
      </c>
      <c r="M47" s="38" t="s">
        <v>1267</v>
      </c>
      <c r="N47" s="38"/>
    </row>
    <row r="48" spans="1:14" s="43" customFormat="1" ht="22.5" x14ac:dyDescent="0.2">
      <c r="A48" s="467">
        <f t="shared" si="0"/>
        <v>36</v>
      </c>
      <c r="B48" s="68" t="s">
        <v>84</v>
      </c>
      <c r="C48" s="68" t="s">
        <v>85</v>
      </c>
      <c r="D48" s="68" t="s">
        <v>34</v>
      </c>
      <c r="E48" s="68" t="s">
        <v>49</v>
      </c>
      <c r="F48" s="173">
        <v>979</v>
      </c>
      <c r="G48" s="174">
        <v>14</v>
      </c>
      <c r="H48" s="34">
        <v>310</v>
      </c>
      <c r="I48" s="68" t="s">
        <v>50</v>
      </c>
      <c r="J48" s="68" t="s">
        <v>87</v>
      </c>
      <c r="K48" s="68" t="s">
        <v>88</v>
      </c>
      <c r="L48" s="68" t="s">
        <v>53</v>
      </c>
      <c r="M48" s="175">
        <v>7877910505</v>
      </c>
      <c r="N48" s="175">
        <v>7877917776</v>
      </c>
    </row>
    <row r="49" spans="1:14" s="43" customFormat="1" ht="22.5" x14ac:dyDescent="0.2">
      <c r="A49" s="467">
        <f t="shared" si="0"/>
        <v>37</v>
      </c>
      <c r="B49" s="68" t="s">
        <v>339</v>
      </c>
      <c r="C49" s="68" t="s">
        <v>340</v>
      </c>
      <c r="D49" s="68" t="s">
        <v>341</v>
      </c>
      <c r="E49" s="68" t="s">
        <v>107</v>
      </c>
      <c r="F49" s="173">
        <v>907</v>
      </c>
      <c r="G49" s="174">
        <v>16</v>
      </c>
      <c r="H49" s="34">
        <v>483</v>
      </c>
      <c r="I49" s="68" t="s">
        <v>67</v>
      </c>
      <c r="J49" s="68" t="s">
        <v>87</v>
      </c>
      <c r="K49" s="68" t="s">
        <v>68</v>
      </c>
      <c r="L49" s="68" t="s">
        <v>1268</v>
      </c>
      <c r="M49" s="175">
        <v>7877217500</v>
      </c>
      <c r="N49" s="175" t="s">
        <v>34</v>
      </c>
    </row>
    <row r="50" spans="1:14" s="43" customFormat="1" ht="22.5" x14ac:dyDescent="0.2">
      <c r="A50" s="467">
        <f t="shared" si="0"/>
        <v>38</v>
      </c>
      <c r="B50" s="68" t="s">
        <v>380</v>
      </c>
      <c r="C50" s="68" t="s">
        <v>381</v>
      </c>
      <c r="D50" s="68" t="s">
        <v>34</v>
      </c>
      <c r="E50" s="68" t="s">
        <v>107</v>
      </c>
      <c r="F50" s="173">
        <v>907</v>
      </c>
      <c r="G50" s="174">
        <v>26</v>
      </c>
      <c r="H50" s="34">
        <v>503</v>
      </c>
      <c r="I50" s="68" t="s">
        <v>86</v>
      </c>
      <c r="J50" s="68" t="s">
        <v>1269</v>
      </c>
      <c r="K50" s="68" t="s">
        <v>383</v>
      </c>
      <c r="L50" s="68" t="s">
        <v>53</v>
      </c>
      <c r="M50" s="175">
        <v>7879933500</v>
      </c>
      <c r="N50" s="175">
        <v>7879333505</v>
      </c>
    </row>
    <row r="51" spans="1:14" s="43" customFormat="1" ht="22.5" x14ac:dyDescent="0.2">
      <c r="A51" s="467">
        <f t="shared" si="0"/>
        <v>39</v>
      </c>
      <c r="B51" s="68" t="s">
        <v>359</v>
      </c>
      <c r="C51" s="68" t="s">
        <v>360</v>
      </c>
      <c r="D51" s="68" t="s">
        <v>164</v>
      </c>
      <c r="E51" s="68" t="s">
        <v>107</v>
      </c>
      <c r="F51" s="173">
        <v>9071325</v>
      </c>
      <c r="G51" s="174">
        <v>8</v>
      </c>
      <c r="H51" s="34">
        <v>525</v>
      </c>
      <c r="I51" s="68" t="s">
        <v>67</v>
      </c>
      <c r="J51" s="68" t="s">
        <v>403</v>
      </c>
      <c r="K51" s="68" t="s">
        <v>1270</v>
      </c>
      <c r="L51" s="68" t="s">
        <v>1271</v>
      </c>
      <c r="M51" s="175">
        <v>7877227000</v>
      </c>
      <c r="N51" s="175">
        <v>7872896185</v>
      </c>
    </row>
    <row r="52" spans="1:14" s="43" customFormat="1" ht="11.25" x14ac:dyDescent="0.2">
      <c r="A52" s="467">
        <f t="shared" si="0"/>
        <v>40</v>
      </c>
      <c r="B52" s="68" t="s">
        <v>388</v>
      </c>
      <c r="C52" s="68" t="s">
        <v>389</v>
      </c>
      <c r="D52" s="68" t="s">
        <v>164</v>
      </c>
      <c r="E52" s="68" t="s">
        <v>107</v>
      </c>
      <c r="F52" s="173">
        <v>902</v>
      </c>
      <c r="G52" s="174">
        <v>7</v>
      </c>
      <c r="H52" s="34">
        <v>570</v>
      </c>
      <c r="I52" s="68" t="s">
        <v>67</v>
      </c>
      <c r="J52" s="68" t="s">
        <v>390</v>
      </c>
      <c r="K52" s="68" t="s">
        <v>722</v>
      </c>
      <c r="L52" s="68" t="s">
        <v>32</v>
      </c>
      <c r="M52" s="175">
        <v>7877211000</v>
      </c>
      <c r="N52" s="175">
        <v>7877227955</v>
      </c>
    </row>
    <row r="53" spans="1:14" s="43" customFormat="1" ht="22.5" x14ac:dyDescent="0.2">
      <c r="A53" s="467">
        <f t="shared" si="0"/>
        <v>41</v>
      </c>
      <c r="B53" s="38" t="s">
        <v>401</v>
      </c>
      <c r="C53" s="38" t="s">
        <v>402</v>
      </c>
      <c r="D53" s="38" t="s">
        <v>164</v>
      </c>
      <c r="E53" s="38" t="s">
        <v>107</v>
      </c>
      <c r="F53" s="39">
        <v>907</v>
      </c>
      <c r="G53" s="174"/>
      <c r="H53" s="34">
        <v>233</v>
      </c>
      <c r="I53" s="68" t="s">
        <v>67</v>
      </c>
      <c r="J53" s="68" t="s">
        <v>403</v>
      </c>
      <c r="K53" s="68" t="s">
        <v>404</v>
      </c>
      <c r="L53" s="68" t="s">
        <v>32</v>
      </c>
      <c r="M53" s="175" t="s">
        <v>405</v>
      </c>
      <c r="N53" s="175"/>
    </row>
    <row r="54" spans="1:14" s="43" customFormat="1" ht="22.5" x14ac:dyDescent="0.2">
      <c r="A54" s="467">
        <f t="shared" si="0"/>
        <v>42</v>
      </c>
      <c r="B54" s="38" t="s">
        <v>146</v>
      </c>
      <c r="C54" s="38" t="s">
        <v>147</v>
      </c>
      <c r="D54" s="38" t="s">
        <v>71</v>
      </c>
      <c r="E54" s="38" t="s">
        <v>49</v>
      </c>
      <c r="F54" s="39">
        <v>969</v>
      </c>
      <c r="G54" s="174">
        <v>17</v>
      </c>
      <c r="H54" s="34">
        <v>388</v>
      </c>
      <c r="I54" s="68" t="s">
        <v>29</v>
      </c>
      <c r="J54" s="68" t="s">
        <v>148</v>
      </c>
      <c r="K54" s="68" t="s">
        <v>149</v>
      </c>
      <c r="L54" s="68" t="s">
        <v>32</v>
      </c>
      <c r="M54" s="175" t="s">
        <v>150</v>
      </c>
      <c r="N54" s="175"/>
    </row>
    <row r="55" spans="1:14" s="43" customFormat="1" ht="11.25" x14ac:dyDescent="0.2">
      <c r="A55" s="467">
        <f t="shared" si="0"/>
        <v>43</v>
      </c>
      <c r="B55" s="38" t="s">
        <v>431</v>
      </c>
      <c r="C55" s="38" t="s">
        <v>432</v>
      </c>
      <c r="D55" s="38" t="s">
        <v>216</v>
      </c>
      <c r="E55" s="38" t="s">
        <v>107</v>
      </c>
      <c r="F55" s="39">
        <v>907</v>
      </c>
      <c r="G55" s="174">
        <v>1</v>
      </c>
      <c r="H55" s="34">
        <v>25</v>
      </c>
      <c r="I55" s="68" t="s">
        <v>29</v>
      </c>
      <c r="J55" s="68" t="s">
        <v>259</v>
      </c>
      <c r="K55" s="68" t="s">
        <v>260</v>
      </c>
      <c r="L55" s="68" t="s">
        <v>63</v>
      </c>
      <c r="M55" s="175" t="s">
        <v>1272</v>
      </c>
      <c r="N55" s="175"/>
    </row>
    <row r="56" spans="1:14" s="43" customFormat="1" ht="22.5" x14ac:dyDescent="0.2">
      <c r="A56" s="467">
        <f t="shared" si="0"/>
        <v>44</v>
      </c>
      <c r="B56" s="38" t="s">
        <v>451</v>
      </c>
      <c r="C56" s="38" t="s">
        <v>452</v>
      </c>
      <c r="D56" s="38" t="s">
        <v>453</v>
      </c>
      <c r="E56" s="38" t="s">
        <v>107</v>
      </c>
      <c r="F56" s="39">
        <v>907</v>
      </c>
      <c r="G56" s="174"/>
      <c r="H56" s="34">
        <v>175</v>
      </c>
      <c r="I56" s="68" t="s">
        <v>278</v>
      </c>
      <c r="J56" s="68" t="s">
        <v>454</v>
      </c>
      <c r="K56" s="68" t="s">
        <v>455</v>
      </c>
      <c r="L56" s="68" t="s">
        <v>32</v>
      </c>
      <c r="M56" s="175" t="s">
        <v>456</v>
      </c>
      <c r="N56" s="175"/>
    </row>
    <row r="57" spans="1:14" s="43" customFormat="1" ht="11.25" x14ac:dyDescent="0.2">
      <c r="A57" s="467">
        <f t="shared" si="0"/>
        <v>45</v>
      </c>
      <c r="B57" s="38" t="s">
        <v>385</v>
      </c>
      <c r="C57" s="38" t="s">
        <v>386</v>
      </c>
      <c r="D57" s="38" t="s">
        <v>164</v>
      </c>
      <c r="E57" s="38" t="s">
        <v>107</v>
      </c>
      <c r="F57" s="39">
        <v>907</v>
      </c>
      <c r="G57" s="174"/>
      <c r="H57" s="34">
        <v>96</v>
      </c>
      <c r="I57" s="68" t="s">
        <v>50</v>
      </c>
      <c r="J57" s="68" t="s">
        <v>1410</v>
      </c>
      <c r="K57" s="68" t="s">
        <v>1411</v>
      </c>
      <c r="L57" s="68" t="s">
        <v>32</v>
      </c>
      <c r="M57" s="175" t="s">
        <v>1273</v>
      </c>
      <c r="N57" s="175"/>
    </row>
    <row r="58" spans="1:14" s="43" customFormat="1" ht="11.25" x14ac:dyDescent="0.2">
      <c r="A58" s="467">
        <f t="shared" si="0"/>
        <v>46</v>
      </c>
      <c r="B58" s="38" t="s">
        <v>459</v>
      </c>
      <c r="C58" s="38" t="s">
        <v>460</v>
      </c>
      <c r="D58" s="38" t="s">
        <v>461</v>
      </c>
      <c r="E58" s="38" t="s">
        <v>107</v>
      </c>
      <c r="F58" s="39">
        <v>970</v>
      </c>
      <c r="G58" s="174"/>
      <c r="H58" s="34">
        <v>15</v>
      </c>
      <c r="I58" s="68" t="s">
        <v>50</v>
      </c>
      <c r="J58" s="68" t="s">
        <v>1149</v>
      </c>
      <c r="K58" s="68" t="s">
        <v>463</v>
      </c>
      <c r="L58" s="68" t="s">
        <v>464</v>
      </c>
      <c r="M58" s="175" t="s">
        <v>465</v>
      </c>
      <c r="N58" s="175"/>
    </row>
    <row r="59" spans="1:14" s="43" customFormat="1" ht="22.5" x14ac:dyDescent="0.2">
      <c r="A59" s="467">
        <f>+A58+1</f>
        <v>47</v>
      </c>
      <c r="B59" s="431" t="s">
        <v>174</v>
      </c>
      <c r="C59" s="431" t="s">
        <v>175</v>
      </c>
      <c r="D59" s="431" t="s">
        <v>176</v>
      </c>
      <c r="E59" s="431" t="s">
        <v>107</v>
      </c>
      <c r="F59" s="470">
        <v>9021872</v>
      </c>
      <c r="G59" s="471">
        <v>12</v>
      </c>
      <c r="H59" s="34">
        <v>652</v>
      </c>
      <c r="I59" s="68" t="s">
        <v>29</v>
      </c>
      <c r="J59" s="68" t="s">
        <v>177</v>
      </c>
      <c r="K59" s="68" t="s">
        <v>178</v>
      </c>
      <c r="L59" s="68" t="s">
        <v>32</v>
      </c>
      <c r="M59" s="175">
        <v>7877210303</v>
      </c>
      <c r="N59" s="175">
        <v>7877222910</v>
      </c>
    </row>
    <row r="60" spans="1:14" s="43" customFormat="1" ht="11.25" x14ac:dyDescent="0.2">
      <c r="A60" s="467">
        <f>+A59+1</f>
        <v>48</v>
      </c>
      <c r="B60" s="431" t="s">
        <v>57</v>
      </c>
      <c r="C60" s="339" t="s">
        <v>58</v>
      </c>
      <c r="D60" s="339" t="s">
        <v>59</v>
      </c>
      <c r="E60" s="339" t="s">
        <v>49</v>
      </c>
      <c r="F60" s="340">
        <v>646</v>
      </c>
      <c r="G60" s="341">
        <v>1</v>
      </c>
      <c r="H60" s="34">
        <v>15</v>
      </c>
      <c r="I60" s="339" t="s">
        <v>60</v>
      </c>
      <c r="J60" s="339" t="s">
        <v>61</v>
      </c>
      <c r="K60" s="339" t="s">
        <v>62</v>
      </c>
      <c r="L60" s="339" t="s">
        <v>63</v>
      </c>
      <c r="M60" s="437" t="s">
        <v>1544</v>
      </c>
      <c r="N60" s="437" t="s">
        <v>34</v>
      </c>
    </row>
    <row r="61" spans="1:14" s="43" customFormat="1" ht="11.25" x14ac:dyDescent="0.2">
      <c r="A61" s="467">
        <f>+A60+1</f>
        <v>49</v>
      </c>
      <c r="B61" s="431" t="s">
        <v>447</v>
      </c>
      <c r="C61" s="339" t="s">
        <v>448</v>
      </c>
      <c r="D61" s="339"/>
      <c r="E61" s="339" t="s">
        <v>107</v>
      </c>
      <c r="F61" s="340">
        <v>901</v>
      </c>
      <c r="G61" s="341"/>
      <c r="H61" s="34">
        <v>43</v>
      </c>
      <c r="I61" s="339" t="s">
        <v>278</v>
      </c>
      <c r="J61" s="339" t="s">
        <v>449</v>
      </c>
      <c r="K61" s="339" t="s">
        <v>300</v>
      </c>
      <c r="L61" s="339" t="s">
        <v>32</v>
      </c>
      <c r="M61" s="437" t="s">
        <v>1529</v>
      </c>
      <c r="N61" s="465"/>
    </row>
    <row r="62" spans="1:14" s="43" customFormat="1" ht="22.5" x14ac:dyDescent="0.2">
      <c r="A62" s="467">
        <f>+A61+1</f>
        <v>50</v>
      </c>
      <c r="B62" s="68" t="s">
        <v>1550</v>
      </c>
      <c r="C62" s="68" t="s">
        <v>1551</v>
      </c>
      <c r="D62" s="68" t="s">
        <v>71</v>
      </c>
      <c r="E62" s="68" t="s">
        <v>49</v>
      </c>
      <c r="F62" s="173">
        <v>979</v>
      </c>
      <c r="G62" s="341">
        <v>6</v>
      </c>
      <c r="H62" s="34">
        <v>80</v>
      </c>
      <c r="I62" s="339" t="s">
        <v>67</v>
      </c>
      <c r="J62" s="339" t="s">
        <v>1555</v>
      </c>
      <c r="K62" s="339" t="s">
        <v>1556</v>
      </c>
      <c r="L62" s="339" t="s">
        <v>32</v>
      </c>
      <c r="M62" s="437">
        <v>7877283666</v>
      </c>
      <c r="N62" s="175"/>
    </row>
    <row r="63" spans="1:14" s="43" customFormat="1" ht="12" thickBot="1" x14ac:dyDescent="0.25">
      <c r="A63" s="178"/>
      <c r="B63" s="179"/>
      <c r="C63" s="179"/>
      <c r="D63" s="179"/>
      <c r="E63" s="179"/>
      <c r="F63" s="180"/>
      <c r="G63" s="178"/>
      <c r="H63" s="18">
        <f>SUM(H13:H62)</f>
        <v>7836</v>
      </c>
      <c r="I63" s="179"/>
      <c r="J63" s="179"/>
      <c r="K63" s="179"/>
      <c r="L63" s="179"/>
      <c r="M63" s="181"/>
      <c r="N63" s="181"/>
    </row>
    <row r="64" spans="1:14" s="43" customFormat="1" ht="13.15" customHeight="1" thickBot="1" x14ac:dyDescent="0.25">
      <c r="A64" s="200">
        <v>4</v>
      </c>
      <c r="B64" s="545" t="s">
        <v>660</v>
      </c>
      <c r="C64" s="545"/>
      <c r="D64" s="545"/>
      <c r="E64" s="545"/>
      <c r="F64" s="545"/>
      <c r="G64" s="545"/>
      <c r="H64" s="545"/>
      <c r="I64" s="545"/>
      <c r="J64" s="545"/>
      <c r="K64" s="545"/>
      <c r="L64" s="545"/>
      <c r="M64" s="545"/>
      <c r="N64" s="546"/>
    </row>
    <row r="65" spans="1:14" s="43" customFormat="1" ht="11.25" x14ac:dyDescent="0.2">
      <c r="A65" s="201">
        <v>1</v>
      </c>
      <c r="B65" s="184" t="s">
        <v>702</v>
      </c>
      <c r="C65" s="184" t="s">
        <v>703</v>
      </c>
      <c r="D65" s="184" t="s">
        <v>704</v>
      </c>
      <c r="E65" s="184" t="s">
        <v>697</v>
      </c>
      <c r="F65" s="186">
        <v>659</v>
      </c>
      <c r="G65" s="183">
        <v>2</v>
      </c>
      <c r="H65" s="202">
        <v>24</v>
      </c>
      <c r="I65" s="184" t="s">
        <v>29</v>
      </c>
      <c r="J65" s="184" t="s">
        <v>705</v>
      </c>
      <c r="K65" s="184" t="s">
        <v>706</v>
      </c>
      <c r="L65" s="184" t="s">
        <v>1274</v>
      </c>
      <c r="M65" s="187">
        <v>7875442000</v>
      </c>
      <c r="N65" s="177">
        <v>7875442010</v>
      </c>
    </row>
    <row r="66" spans="1:14" s="43" customFormat="1" ht="22.5" x14ac:dyDescent="0.2">
      <c r="A66" s="188">
        <v>2</v>
      </c>
      <c r="B66" s="68" t="s">
        <v>732</v>
      </c>
      <c r="C66" s="68" t="s">
        <v>733</v>
      </c>
      <c r="D66" s="68" t="s">
        <v>34</v>
      </c>
      <c r="E66" s="68" t="s">
        <v>734</v>
      </c>
      <c r="F66" s="173">
        <v>949</v>
      </c>
      <c r="G66" s="174">
        <v>12</v>
      </c>
      <c r="H66" s="203">
        <v>60</v>
      </c>
      <c r="I66" s="68" t="s">
        <v>29</v>
      </c>
      <c r="J66" s="68" t="s">
        <v>735</v>
      </c>
      <c r="K66" s="68" t="s">
        <v>736</v>
      </c>
      <c r="L66" s="68" t="s">
        <v>32</v>
      </c>
      <c r="M66" s="175">
        <v>7876419090</v>
      </c>
      <c r="N66" s="176" t="s">
        <v>34</v>
      </c>
    </row>
    <row r="67" spans="1:14" s="43" customFormat="1" ht="22.5" x14ac:dyDescent="0.2">
      <c r="A67" s="201">
        <v>3</v>
      </c>
      <c r="B67" s="68" t="s">
        <v>711</v>
      </c>
      <c r="C67" s="68" t="s">
        <v>712</v>
      </c>
      <c r="D67" s="68" t="s">
        <v>713</v>
      </c>
      <c r="E67" s="68" t="s">
        <v>714</v>
      </c>
      <c r="F67" s="173">
        <v>674</v>
      </c>
      <c r="G67" s="174">
        <v>7</v>
      </c>
      <c r="H67" s="204">
        <v>104</v>
      </c>
      <c r="I67" s="68" t="s">
        <v>67</v>
      </c>
      <c r="J67" s="68" t="s">
        <v>1252</v>
      </c>
      <c r="K67" s="68" t="s">
        <v>1253</v>
      </c>
      <c r="L67" s="68" t="s">
        <v>116</v>
      </c>
      <c r="M67" s="175">
        <v>7878541000</v>
      </c>
      <c r="N67" s="176">
        <v>7878541100</v>
      </c>
    </row>
    <row r="68" spans="1:14" s="43" customFormat="1" ht="34.5" thickBot="1" x14ac:dyDescent="0.25">
      <c r="A68" s="201">
        <v>4</v>
      </c>
      <c r="B68" s="195" t="s">
        <v>678</v>
      </c>
      <c r="C68" s="195" t="s">
        <v>679</v>
      </c>
      <c r="D68" s="195" t="s">
        <v>680</v>
      </c>
      <c r="E68" s="195" t="s">
        <v>663</v>
      </c>
      <c r="F68" s="196">
        <v>646</v>
      </c>
      <c r="G68" s="197">
        <v>16</v>
      </c>
      <c r="H68" s="205">
        <v>174</v>
      </c>
      <c r="I68" s="195" t="s">
        <v>67</v>
      </c>
      <c r="J68" s="195" t="s">
        <v>1250</v>
      </c>
      <c r="K68" s="195" t="s">
        <v>1251</v>
      </c>
      <c r="L68" s="195" t="s">
        <v>1275</v>
      </c>
      <c r="M68" s="198">
        <v>7877966125</v>
      </c>
      <c r="N68" s="199">
        <v>7877966145</v>
      </c>
    </row>
    <row r="69" spans="1:14" s="43" customFormat="1" ht="13.5" thickBot="1" x14ac:dyDescent="0.25">
      <c r="A69" s="178"/>
      <c r="B69" s="179"/>
      <c r="C69" s="179"/>
      <c r="D69" s="179"/>
      <c r="E69" s="179"/>
      <c r="F69" s="180"/>
      <c r="G69" s="178"/>
      <c r="H69" s="206">
        <f>SUM(H65:H68)</f>
        <v>362</v>
      </c>
      <c r="I69" s="179"/>
      <c r="J69" s="179"/>
      <c r="K69" s="179"/>
      <c r="L69" s="179"/>
      <c r="M69" s="181"/>
      <c r="N69" s="181"/>
    </row>
    <row r="70" spans="1:14" s="43" customFormat="1" ht="13.15" customHeight="1" thickBot="1" x14ac:dyDescent="0.25">
      <c r="A70" s="207">
        <v>18</v>
      </c>
      <c r="B70" s="518" t="s">
        <v>741</v>
      </c>
      <c r="C70" s="518"/>
      <c r="D70" s="518"/>
      <c r="E70" s="518"/>
      <c r="F70" s="518"/>
      <c r="G70" s="518"/>
      <c r="H70" s="518"/>
      <c r="I70" s="518"/>
      <c r="J70" s="518"/>
      <c r="K70" s="518"/>
      <c r="L70" s="518"/>
      <c r="M70" s="518"/>
      <c r="N70" s="519"/>
    </row>
    <row r="71" spans="1:14" s="43" customFormat="1" ht="13.5" thickBot="1" x14ac:dyDescent="0.25">
      <c r="A71" s="201">
        <v>1</v>
      </c>
      <c r="B71" s="68" t="s">
        <v>798</v>
      </c>
      <c r="C71" s="68" t="s">
        <v>799</v>
      </c>
      <c r="D71" s="68" t="s">
        <v>782</v>
      </c>
      <c r="E71" s="68" t="s">
        <v>783</v>
      </c>
      <c r="F71" s="173">
        <v>6221209</v>
      </c>
      <c r="G71" s="174">
        <v>1</v>
      </c>
      <c r="H71" s="207">
        <v>16</v>
      </c>
      <c r="I71" s="68" t="s">
        <v>67</v>
      </c>
      <c r="J71" s="68" t="s">
        <v>239</v>
      </c>
      <c r="K71" s="68" t="s">
        <v>800</v>
      </c>
      <c r="L71" s="68" t="s">
        <v>63</v>
      </c>
      <c r="M71" s="175">
        <v>7872543000</v>
      </c>
      <c r="N71" s="176">
        <v>7872541048</v>
      </c>
    </row>
    <row r="72" spans="1:14" s="43" customFormat="1" ht="13.5" thickBot="1" x14ac:dyDescent="0.25">
      <c r="A72" s="201">
        <f t="shared" ref="A72:A84" si="1">+A71+1</f>
        <v>2</v>
      </c>
      <c r="B72" s="68" t="s">
        <v>780</v>
      </c>
      <c r="C72" s="68" t="s">
        <v>1276</v>
      </c>
      <c r="D72" s="68" t="s">
        <v>782</v>
      </c>
      <c r="E72" s="68" t="s">
        <v>783</v>
      </c>
      <c r="F72" s="173">
        <v>622</v>
      </c>
      <c r="G72" s="174">
        <v>1</v>
      </c>
      <c r="H72" s="207">
        <v>75</v>
      </c>
      <c r="I72" s="68" t="s">
        <v>1277</v>
      </c>
      <c r="J72" s="68" t="s">
        <v>785</v>
      </c>
      <c r="K72" s="68" t="s">
        <v>786</v>
      </c>
      <c r="L72" s="68" t="s">
        <v>116</v>
      </c>
      <c r="M72" s="175" t="s">
        <v>787</v>
      </c>
      <c r="N72" s="176"/>
    </row>
    <row r="73" spans="1:14" s="43" customFormat="1" ht="13.5" thickBot="1" x14ac:dyDescent="0.25">
      <c r="A73" s="201">
        <f t="shared" si="1"/>
        <v>3</v>
      </c>
      <c r="B73" s="68" t="s">
        <v>820</v>
      </c>
      <c r="C73" s="68" t="s">
        <v>1278</v>
      </c>
      <c r="D73" s="68"/>
      <c r="E73" s="68" t="s">
        <v>783</v>
      </c>
      <c r="F73" s="173">
        <v>623</v>
      </c>
      <c r="G73" s="174">
        <v>1</v>
      </c>
      <c r="H73" s="207">
        <v>17</v>
      </c>
      <c r="I73" s="68" t="s">
        <v>60</v>
      </c>
      <c r="J73" s="68" t="s">
        <v>823</v>
      </c>
      <c r="K73" s="68" t="s">
        <v>1279</v>
      </c>
      <c r="L73" s="68" t="s">
        <v>201</v>
      </c>
      <c r="M73" s="175" t="s">
        <v>824</v>
      </c>
      <c r="N73" s="176"/>
    </row>
    <row r="74" spans="1:14" s="43" customFormat="1" ht="13.5" thickBot="1" x14ac:dyDescent="0.25">
      <c r="A74" s="201">
        <f t="shared" si="1"/>
        <v>4</v>
      </c>
      <c r="B74" s="68" t="s">
        <v>960</v>
      </c>
      <c r="C74" s="68" t="s">
        <v>961</v>
      </c>
      <c r="D74" s="68" t="s">
        <v>962</v>
      </c>
      <c r="E74" s="68" t="s">
        <v>955</v>
      </c>
      <c r="F74" s="173">
        <v>677</v>
      </c>
      <c r="G74" s="174">
        <v>2</v>
      </c>
      <c r="H74" s="207">
        <v>19</v>
      </c>
      <c r="I74" s="68" t="s">
        <v>86</v>
      </c>
      <c r="J74" s="68" t="s">
        <v>775</v>
      </c>
      <c r="K74" s="68" t="s">
        <v>963</v>
      </c>
      <c r="L74" s="68" t="s">
        <v>158</v>
      </c>
      <c r="M74" s="175">
        <v>7878235600</v>
      </c>
      <c r="N74" s="176" t="s">
        <v>0</v>
      </c>
    </row>
    <row r="75" spans="1:14" s="43" customFormat="1" ht="13.5" thickBot="1" x14ac:dyDescent="0.25">
      <c r="A75" s="201">
        <f t="shared" si="1"/>
        <v>5</v>
      </c>
      <c r="B75" s="68" t="s">
        <v>1015</v>
      </c>
      <c r="C75" s="68" t="s">
        <v>1016</v>
      </c>
      <c r="D75" s="68" t="s">
        <v>1017</v>
      </c>
      <c r="E75" s="68" t="s">
        <v>1018</v>
      </c>
      <c r="F75" s="173">
        <v>685</v>
      </c>
      <c r="G75" s="174">
        <v>1</v>
      </c>
      <c r="H75" s="207">
        <v>20</v>
      </c>
      <c r="I75" s="68" t="s">
        <v>67</v>
      </c>
      <c r="J75" s="68" t="s">
        <v>1019</v>
      </c>
      <c r="K75" s="68" t="s">
        <v>1020</v>
      </c>
      <c r="L75" s="68" t="s">
        <v>63</v>
      </c>
      <c r="M75" s="175">
        <v>7872804040</v>
      </c>
      <c r="N75" s="176" t="s">
        <v>34</v>
      </c>
    </row>
    <row r="76" spans="1:14" s="43" customFormat="1" ht="13.5" thickBot="1" x14ac:dyDescent="0.25">
      <c r="A76" s="201">
        <f t="shared" si="1"/>
        <v>6</v>
      </c>
      <c r="B76" s="68" t="s">
        <v>870</v>
      </c>
      <c r="C76" s="68" t="s">
        <v>871</v>
      </c>
      <c r="D76" s="68" t="s">
        <v>34</v>
      </c>
      <c r="E76" s="68" t="s">
        <v>864</v>
      </c>
      <c r="F76" s="173">
        <v>662</v>
      </c>
      <c r="G76" s="174">
        <v>1</v>
      </c>
      <c r="H76" s="207">
        <v>20</v>
      </c>
      <c r="I76" s="68" t="s">
        <v>67</v>
      </c>
      <c r="J76" s="68" t="s">
        <v>1280</v>
      </c>
      <c r="K76" s="68" t="s">
        <v>1281</v>
      </c>
      <c r="L76" s="68" t="s">
        <v>116</v>
      </c>
      <c r="M76" s="175">
        <v>7876095888</v>
      </c>
      <c r="N76" s="176">
        <v>7866643388</v>
      </c>
    </row>
    <row r="77" spans="1:14" s="43" customFormat="1" ht="13.5" thickBot="1" x14ac:dyDescent="0.25">
      <c r="A77" s="201">
        <f t="shared" si="1"/>
        <v>7</v>
      </c>
      <c r="B77" s="68" t="s">
        <v>944</v>
      </c>
      <c r="C77" s="68" t="s">
        <v>945</v>
      </c>
      <c r="D77" s="68" t="s">
        <v>34</v>
      </c>
      <c r="E77" s="68" t="s">
        <v>946</v>
      </c>
      <c r="F77" s="173">
        <v>678</v>
      </c>
      <c r="G77" s="174">
        <v>1</v>
      </c>
      <c r="H77" s="207">
        <v>38</v>
      </c>
      <c r="I77" s="68" t="s">
        <v>947</v>
      </c>
      <c r="J77" s="68" t="s">
        <v>140</v>
      </c>
      <c r="K77" s="68" t="s">
        <v>948</v>
      </c>
      <c r="L77" s="68" t="s">
        <v>63</v>
      </c>
      <c r="M77" s="175">
        <v>7878953070</v>
      </c>
      <c r="N77" s="176">
        <v>7878953589</v>
      </c>
    </row>
    <row r="78" spans="1:14" s="43" customFormat="1" ht="34.5" thickBot="1" x14ac:dyDescent="0.25">
      <c r="A78" s="201">
        <f t="shared" si="1"/>
        <v>8</v>
      </c>
      <c r="B78" s="38" t="s">
        <v>1436</v>
      </c>
      <c r="C78" s="68" t="s">
        <v>923</v>
      </c>
      <c r="D78" s="68" t="s">
        <v>34</v>
      </c>
      <c r="E78" s="68" t="s">
        <v>917</v>
      </c>
      <c r="F78" s="173">
        <v>680</v>
      </c>
      <c r="G78" s="174">
        <v>1</v>
      </c>
      <c r="H78" s="207">
        <v>61</v>
      </c>
      <c r="I78" s="68" t="s">
        <v>67</v>
      </c>
      <c r="J78" s="68" t="s">
        <v>140</v>
      </c>
      <c r="K78" s="68" t="s">
        <v>1282</v>
      </c>
      <c r="L78" s="68" t="s">
        <v>32</v>
      </c>
      <c r="M78" s="175">
        <v>7878329191</v>
      </c>
      <c r="N78" s="176">
        <v>7878329122</v>
      </c>
    </row>
    <row r="79" spans="1:14" s="43" customFormat="1" ht="23.25" thickBot="1" x14ac:dyDescent="0.25">
      <c r="A79" s="201">
        <f t="shared" si="1"/>
        <v>9</v>
      </c>
      <c r="B79" s="68" t="s">
        <v>995</v>
      </c>
      <c r="C79" s="68" t="s">
        <v>996</v>
      </c>
      <c r="D79" s="68" t="s">
        <v>34</v>
      </c>
      <c r="E79" s="68" t="s">
        <v>955</v>
      </c>
      <c r="F79" s="173">
        <v>677</v>
      </c>
      <c r="G79" s="174">
        <v>3</v>
      </c>
      <c r="H79" s="207">
        <v>91</v>
      </c>
      <c r="I79" s="68" t="s">
        <v>29</v>
      </c>
      <c r="J79" s="68" t="s">
        <v>997</v>
      </c>
      <c r="K79" s="68" t="s">
        <v>998</v>
      </c>
      <c r="L79" s="68" t="s">
        <v>116</v>
      </c>
      <c r="M79" s="175">
        <v>7878232450</v>
      </c>
      <c r="N79" s="176">
        <v>7878231770</v>
      </c>
    </row>
    <row r="80" spans="1:14" s="43" customFormat="1" ht="23.25" thickBot="1" x14ac:dyDescent="0.25">
      <c r="A80" s="201">
        <f t="shared" si="1"/>
        <v>10</v>
      </c>
      <c r="B80" s="68" t="s">
        <v>842</v>
      </c>
      <c r="C80" s="68" t="s">
        <v>843</v>
      </c>
      <c r="D80" s="68" t="s">
        <v>844</v>
      </c>
      <c r="E80" s="68" t="s">
        <v>845</v>
      </c>
      <c r="F80" s="173">
        <v>653</v>
      </c>
      <c r="G80" s="174">
        <v>5</v>
      </c>
      <c r="H80" s="207">
        <v>106</v>
      </c>
      <c r="I80" s="68" t="s">
        <v>67</v>
      </c>
      <c r="J80" s="68" t="s">
        <v>1283</v>
      </c>
      <c r="K80" s="68" t="s">
        <v>847</v>
      </c>
      <c r="L80" s="68" t="s">
        <v>63</v>
      </c>
      <c r="M80" s="175">
        <v>7878210505</v>
      </c>
      <c r="N80" s="176">
        <v>7878210070</v>
      </c>
    </row>
    <row r="81" spans="1:14" s="43" customFormat="1" ht="23.25" thickBot="1" x14ac:dyDescent="0.25">
      <c r="A81" s="201">
        <f t="shared" si="1"/>
        <v>11</v>
      </c>
      <c r="B81" s="68" t="s">
        <v>981</v>
      </c>
      <c r="C81" s="68" t="s">
        <v>982</v>
      </c>
      <c r="D81" s="68" t="s">
        <v>34</v>
      </c>
      <c r="E81" s="68" t="s">
        <v>955</v>
      </c>
      <c r="F81" s="173">
        <v>677</v>
      </c>
      <c r="G81" s="174">
        <v>4</v>
      </c>
      <c r="H81" s="207">
        <v>112</v>
      </c>
      <c r="I81" s="68" t="s">
        <v>67</v>
      </c>
      <c r="J81" s="68" t="s">
        <v>983</v>
      </c>
      <c r="K81" s="68" t="s">
        <v>984</v>
      </c>
      <c r="L81" s="68" t="s">
        <v>63</v>
      </c>
      <c r="M81" s="175">
        <v>7878237500</v>
      </c>
      <c r="N81" s="176" t="s">
        <v>34</v>
      </c>
    </row>
    <row r="82" spans="1:14" s="43" customFormat="1" ht="13.5" thickBot="1" x14ac:dyDescent="0.25">
      <c r="A82" s="201">
        <f t="shared" si="1"/>
        <v>12</v>
      </c>
      <c r="B82" s="68" t="s">
        <v>771</v>
      </c>
      <c r="C82" s="68" t="s">
        <v>772</v>
      </c>
      <c r="D82" s="68" t="s">
        <v>773</v>
      </c>
      <c r="E82" s="68" t="s">
        <v>774</v>
      </c>
      <c r="F82" s="173">
        <v>610</v>
      </c>
      <c r="G82" s="174">
        <v>6</v>
      </c>
      <c r="H82" s="207">
        <v>118</v>
      </c>
      <c r="I82" s="68" t="s">
        <v>67</v>
      </c>
      <c r="J82" s="68" t="s">
        <v>775</v>
      </c>
      <c r="K82" s="68" t="s">
        <v>776</v>
      </c>
      <c r="L82" s="68" t="s">
        <v>32</v>
      </c>
      <c r="M82" s="175">
        <v>7875899000</v>
      </c>
      <c r="N82" s="176">
        <v>7875899040</v>
      </c>
    </row>
    <row r="83" spans="1:14" s="43" customFormat="1" ht="23.25" thickBot="1" x14ac:dyDescent="0.25">
      <c r="A83" s="201">
        <f t="shared" si="1"/>
        <v>13</v>
      </c>
      <c r="B83" s="68" t="s">
        <v>1437</v>
      </c>
      <c r="C83" s="68" t="s">
        <v>930</v>
      </c>
      <c r="D83" s="68" t="s">
        <v>931</v>
      </c>
      <c r="E83" s="68" t="s">
        <v>917</v>
      </c>
      <c r="F83" s="173">
        <v>6822368</v>
      </c>
      <c r="G83" s="174">
        <v>7</v>
      </c>
      <c r="H83" s="207">
        <v>141</v>
      </c>
      <c r="I83" s="68" t="s">
        <v>67</v>
      </c>
      <c r="J83" s="68" t="s">
        <v>932</v>
      </c>
      <c r="K83" s="68" t="s">
        <v>545</v>
      </c>
      <c r="L83" s="68" t="s">
        <v>116</v>
      </c>
      <c r="M83" s="175">
        <v>7878331100</v>
      </c>
      <c r="N83" s="176">
        <v>7878331300</v>
      </c>
    </row>
    <row r="84" spans="1:14" s="43" customFormat="1" ht="23.25" thickBot="1" x14ac:dyDescent="0.25">
      <c r="A84" s="201">
        <f t="shared" si="1"/>
        <v>14</v>
      </c>
      <c r="B84" s="68" t="s">
        <v>742</v>
      </c>
      <c r="C84" s="68" t="s">
        <v>743</v>
      </c>
      <c r="D84" s="68" t="s">
        <v>744</v>
      </c>
      <c r="E84" s="68" t="s">
        <v>745</v>
      </c>
      <c r="F84" s="173">
        <v>605</v>
      </c>
      <c r="G84" s="174">
        <v>4</v>
      </c>
      <c r="H84" s="207">
        <v>152</v>
      </c>
      <c r="I84" s="68" t="s">
        <v>67</v>
      </c>
      <c r="J84" s="68" t="s">
        <v>838</v>
      </c>
      <c r="K84" s="68" t="s">
        <v>706</v>
      </c>
      <c r="L84" s="68" t="s">
        <v>32</v>
      </c>
      <c r="M84" s="175">
        <v>7876588000</v>
      </c>
      <c r="N84" s="176">
        <v>7876588020</v>
      </c>
    </row>
    <row r="85" spans="1:14" s="43" customFormat="1" ht="13.5" thickBot="1" x14ac:dyDescent="0.25">
      <c r="A85" s="201">
        <v>16</v>
      </c>
      <c r="B85" s="192" t="s">
        <v>1284</v>
      </c>
      <c r="C85" s="192" t="s">
        <v>751</v>
      </c>
      <c r="D85" s="192" t="s">
        <v>744</v>
      </c>
      <c r="E85" s="192" t="s">
        <v>745</v>
      </c>
      <c r="F85" s="210">
        <v>603</v>
      </c>
      <c r="G85" s="191"/>
      <c r="H85" s="207">
        <v>92</v>
      </c>
      <c r="I85" s="192" t="s">
        <v>67</v>
      </c>
      <c r="J85" s="192" t="s">
        <v>752</v>
      </c>
      <c r="K85" s="192" t="s">
        <v>753</v>
      </c>
      <c r="L85" s="192" t="s">
        <v>63</v>
      </c>
      <c r="M85" s="193" t="s">
        <v>754</v>
      </c>
      <c r="N85" s="194" t="s">
        <v>34</v>
      </c>
    </row>
    <row r="86" spans="1:14" s="43" customFormat="1" ht="13.5" thickBot="1" x14ac:dyDescent="0.25">
      <c r="A86" s="201">
        <v>17</v>
      </c>
      <c r="B86" s="192" t="s">
        <v>891</v>
      </c>
      <c r="C86" s="192" t="s">
        <v>1285</v>
      </c>
      <c r="D86" s="192" t="s">
        <v>1286</v>
      </c>
      <c r="E86" s="192" t="s">
        <v>886</v>
      </c>
      <c r="F86" s="210">
        <v>667</v>
      </c>
      <c r="G86" s="191">
        <v>1</v>
      </c>
      <c r="H86" s="207">
        <v>22</v>
      </c>
      <c r="I86" s="192" t="s">
        <v>60</v>
      </c>
      <c r="J86" s="192" t="s">
        <v>1287</v>
      </c>
      <c r="K86" s="192" t="s">
        <v>894</v>
      </c>
      <c r="L86" s="192" t="s">
        <v>201</v>
      </c>
      <c r="M86" s="193" t="s">
        <v>895</v>
      </c>
      <c r="N86" s="194" t="s">
        <v>34</v>
      </c>
    </row>
    <row r="87" spans="1:14" s="43" customFormat="1" ht="23.25" thickBot="1" x14ac:dyDescent="0.25">
      <c r="A87" s="201">
        <v>18</v>
      </c>
      <c r="B87" s="195" t="s">
        <v>1438</v>
      </c>
      <c r="C87" s="195" t="s">
        <v>937</v>
      </c>
      <c r="D87" s="195" t="s">
        <v>938</v>
      </c>
      <c r="E87" s="195" t="s">
        <v>917</v>
      </c>
      <c r="F87" s="196">
        <v>680</v>
      </c>
      <c r="G87" s="197">
        <v>4</v>
      </c>
      <c r="H87" s="207">
        <v>206</v>
      </c>
      <c r="I87" s="195" t="s">
        <v>67</v>
      </c>
      <c r="J87" s="195" t="s">
        <v>939</v>
      </c>
      <c r="K87" s="195" t="s">
        <v>940</v>
      </c>
      <c r="L87" s="195" t="s">
        <v>186</v>
      </c>
      <c r="M87" s="198">
        <v>7878323030</v>
      </c>
      <c r="N87" s="199">
        <v>7878343475</v>
      </c>
    </row>
    <row r="88" spans="1:14" ht="15.75" thickBot="1" x14ac:dyDescent="0.3">
      <c r="H88" s="207">
        <f>SUM(H71:H87)</f>
        <v>1306</v>
      </c>
    </row>
    <row r="89" spans="1:14" s="43" customFormat="1" ht="13.15" customHeight="1" thickBot="1" x14ac:dyDescent="0.25">
      <c r="A89" s="214">
        <v>10</v>
      </c>
      <c r="B89" s="495" t="s">
        <v>1038</v>
      </c>
      <c r="C89" s="495"/>
      <c r="D89" s="495"/>
      <c r="E89" s="495"/>
      <c r="F89" s="495"/>
      <c r="G89" s="495"/>
      <c r="H89" s="495"/>
      <c r="I89" s="495"/>
      <c r="J89" s="495"/>
      <c r="K89" s="495"/>
      <c r="L89" s="495"/>
      <c r="M89" s="495"/>
      <c r="N89" s="496"/>
    </row>
    <row r="90" spans="1:14" s="43" customFormat="1" ht="11.25" x14ac:dyDescent="0.2">
      <c r="A90" s="201">
        <v>1</v>
      </c>
      <c r="B90" s="184" t="s">
        <v>1075</v>
      </c>
      <c r="C90" s="184" t="s">
        <v>1076</v>
      </c>
      <c r="D90" s="184" t="s">
        <v>34</v>
      </c>
      <c r="E90" s="184" t="s">
        <v>1064</v>
      </c>
      <c r="F90" s="186">
        <v>731</v>
      </c>
      <c r="G90" s="183">
        <v>0</v>
      </c>
      <c r="H90" s="215">
        <v>20</v>
      </c>
      <c r="I90" s="184" t="s">
        <v>67</v>
      </c>
      <c r="J90" s="184" t="s">
        <v>1077</v>
      </c>
      <c r="K90" s="184" t="s">
        <v>1078</v>
      </c>
      <c r="L90" s="184" t="s">
        <v>63</v>
      </c>
      <c r="M90" s="187">
        <v>7878443255</v>
      </c>
      <c r="N90" s="177">
        <v>7878443255</v>
      </c>
    </row>
    <row r="91" spans="1:14" s="43" customFormat="1" ht="33.75" x14ac:dyDescent="0.2">
      <c r="A91" s="201">
        <v>2</v>
      </c>
      <c r="B91" s="68" t="s">
        <v>1101</v>
      </c>
      <c r="C91" s="68" t="s">
        <v>1102</v>
      </c>
      <c r="D91" s="68" t="s">
        <v>1103</v>
      </c>
      <c r="E91" s="68" t="s">
        <v>1064</v>
      </c>
      <c r="F91" s="173">
        <v>731</v>
      </c>
      <c r="G91" s="174">
        <v>6</v>
      </c>
      <c r="H91" s="216">
        <v>69</v>
      </c>
      <c r="I91" s="68" t="s">
        <v>67</v>
      </c>
      <c r="J91" s="68" t="s">
        <v>1104</v>
      </c>
      <c r="K91" s="68" t="s">
        <v>1105</v>
      </c>
      <c r="L91" s="68" t="s">
        <v>63</v>
      </c>
      <c r="M91" s="175">
        <v>7878135050</v>
      </c>
      <c r="N91" s="176">
        <v>7878135025</v>
      </c>
    </row>
    <row r="92" spans="1:14" s="43" customFormat="1" ht="11.25" x14ac:dyDescent="0.2">
      <c r="A92" s="201">
        <v>3</v>
      </c>
      <c r="B92" s="68" t="s">
        <v>1082</v>
      </c>
      <c r="C92" s="68" t="s">
        <v>1083</v>
      </c>
      <c r="D92" s="68" t="s">
        <v>34</v>
      </c>
      <c r="E92" s="68" t="s">
        <v>1064</v>
      </c>
      <c r="F92" s="173">
        <v>733</v>
      </c>
      <c r="G92" s="174">
        <v>1</v>
      </c>
      <c r="H92" s="216">
        <v>73</v>
      </c>
      <c r="I92" s="68" t="s">
        <v>86</v>
      </c>
      <c r="J92" s="68" t="s">
        <v>1084</v>
      </c>
      <c r="K92" s="68" t="s">
        <v>1085</v>
      </c>
      <c r="L92" s="68" t="s">
        <v>63</v>
      </c>
      <c r="M92" s="175" t="s">
        <v>1288</v>
      </c>
      <c r="N92" s="176">
        <v>7878413602</v>
      </c>
    </row>
    <row r="93" spans="1:14" s="43" customFormat="1" ht="22.5" x14ac:dyDescent="0.2">
      <c r="A93" s="201">
        <v>4</v>
      </c>
      <c r="B93" s="68" t="s">
        <v>1068</v>
      </c>
      <c r="C93" s="68" t="s">
        <v>1069</v>
      </c>
      <c r="D93" s="68" t="s">
        <v>1070</v>
      </c>
      <c r="E93" s="68" t="s">
        <v>1064</v>
      </c>
      <c r="F93" s="173">
        <v>7281502</v>
      </c>
      <c r="G93" s="174">
        <v>7</v>
      </c>
      <c r="H93" s="217">
        <v>116</v>
      </c>
      <c r="I93" s="68" t="s">
        <v>67</v>
      </c>
      <c r="J93" s="68" t="s">
        <v>101</v>
      </c>
      <c r="K93" s="68" t="s">
        <v>1254</v>
      </c>
      <c r="L93" s="68" t="s">
        <v>116</v>
      </c>
      <c r="M93" s="175">
        <v>7878441200</v>
      </c>
      <c r="N93" s="176">
        <v>7878418683</v>
      </c>
    </row>
    <row r="94" spans="1:14" s="43" customFormat="1" ht="45" x14ac:dyDescent="0.2">
      <c r="A94" s="201">
        <f>+A93+1</f>
        <v>5</v>
      </c>
      <c r="B94" s="68" t="s">
        <v>1089</v>
      </c>
      <c r="C94" s="68" t="s">
        <v>1090</v>
      </c>
      <c r="D94" s="68" t="s">
        <v>1091</v>
      </c>
      <c r="E94" s="68" t="s">
        <v>1064</v>
      </c>
      <c r="F94" s="173">
        <v>715</v>
      </c>
      <c r="G94" s="174">
        <v>6</v>
      </c>
      <c r="H94" s="217">
        <v>120</v>
      </c>
      <c r="I94" s="68" t="s">
        <v>29</v>
      </c>
      <c r="J94" s="68" t="s">
        <v>1092</v>
      </c>
      <c r="K94" s="68" t="s">
        <v>73</v>
      </c>
      <c r="L94" s="68" t="s">
        <v>116</v>
      </c>
      <c r="M94" s="175">
        <v>7878411000</v>
      </c>
      <c r="N94" s="176">
        <v>7878484828</v>
      </c>
    </row>
    <row r="95" spans="1:14" s="43" customFormat="1" ht="23.25" thickBot="1" x14ac:dyDescent="0.25">
      <c r="A95" s="201">
        <f t="shared" ref="A95:A97" si="2">+A94+1</f>
        <v>6</v>
      </c>
      <c r="B95" s="195" t="s">
        <v>1062</v>
      </c>
      <c r="C95" s="195" t="s">
        <v>1063</v>
      </c>
      <c r="D95" s="195" t="s">
        <v>34</v>
      </c>
      <c r="E95" s="195" t="s">
        <v>1064</v>
      </c>
      <c r="F95" s="196">
        <v>7327419</v>
      </c>
      <c r="G95" s="197">
        <v>12</v>
      </c>
      <c r="H95" s="218">
        <v>254</v>
      </c>
      <c r="I95" s="195" t="s">
        <v>29</v>
      </c>
      <c r="J95" s="195" t="s">
        <v>1065</v>
      </c>
      <c r="K95" s="195" t="s">
        <v>1072</v>
      </c>
      <c r="L95" s="195" t="s">
        <v>116</v>
      </c>
      <c r="M95" s="198">
        <v>7872597676</v>
      </c>
      <c r="N95" s="199">
        <v>7872597618</v>
      </c>
    </row>
    <row r="96" spans="1:14" s="43" customFormat="1" ht="22.5" x14ac:dyDescent="0.2">
      <c r="A96" s="201">
        <f t="shared" si="2"/>
        <v>7</v>
      </c>
      <c r="B96" s="68" t="s">
        <v>1039</v>
      </c>
      <c r="C96" s="68" t="s">
        <v>1040</v>
      </c>
      <c r="D96" s="68" t="s">
        <v>1041</v>
      </c>
      <c r="E96" s="68" t="s">
        <v>1042</v>
      </c>
      <c r="F96" s="173">
        <v>6560015</v>
      </c>
      <c r="G96" s="174">
        <v>8</v>
      </c>
      <c r="H96" s="217">
        <v>136</v>
      </c>
      <c r="I96" s="68" t="s">
        <v>67</v>
      </c>
      <c r="J96" s="68" t="s">
        <v>1156</v>
      </c>
      <c r="K96" s="68" t="s">
        <v>1157</v>
      </c>
      <c r="L96" s="68" t="s">
        <v>32</v>
      </c>
      <c r="M96" s="175">
        <v>7878353335</v>
      </c>
      <c r="N96" s="176">
        <v>7879270013</v>
      </c>
    </row>
    <row r="97" spans="1:14" s="43" customFormat="1" ht="11.25" x14ac:dyDescent="0.2">
      <c r="A97" s="201">
        <f t="shared" si="2"/>
        <v>8</v>
      </c>
      <c r="B97" s="192" t="s">
        <v>1048</v>
      </c>
      <c r="C97" s="192" t="s">
        <v>1289</v>
      </c>
      <c r="D97" s="192" t="s">
        <v>1290</v>
      </c>
      <c r="E97" s="192" t="s">
        <v>1291</v>
      </c>
      <c r="F97" s="210">
        <v>751</v>
      </c>
      <c r="G97" s="191"/>
      <c r="H97" s="219">
        <v>32</v>
      </c>
      <c r="I97" s="192" t="s">
        <v>67</v>
      </c>
      <c r="J97" s="192" t="s">
        <v>1292</v>
      </c>
      <c r="K97" s="192" t="s">
        <v>1293</v>
      </c>
      <c r="L97" s="68" t="s">
        <v>63</v>
      </c>
      <c r="M97" s="193" t="s">
        <v>1053</v>
      </c>
      <c r="N97" s="194"/>
    </row>
    <row r="98" spans="1:14" s="43" customFormat="1" ht="11.25" x14ac:dyDescent="0.2">
      <c r="A98" s="201">
        <f>+A97+1</f>
        <v>9</v>
      </c>
      <c r="B98" s="192" t="s">
        <v>1095</v>
      </c>
      <c r="C98" s="192" t="s">
        <v>1096</v>
      </c>
      <c r="D98" s="192"/>
      <c r="E98" s="192" t="s">
        <v>1064</v>
      </c>
      <c r="F98" s="210">
        <v>717</v>
      </c>
      <c r="G98" s="191"/>
      <c r="H98" s="219">
        <v>152</v>
      </c>
      <c r="I98" s="192" t="s">
        <v>67</v>
      </c>
      <c r="J98" s="192" t="s">
        <v>1097</v>
      </c>
      <c r="K98" s="192" t="s">
        <v>1401</v>
      </c>
      <c r="L98" s="68" t="s">
        <v>116</v>
      </c>
      <c r="M98" s="193" t="s">
        <v>1098</v>
      </c>
      <c r="N98" s="194"/>
    </row>
    <row r="99" spans="1:14" s="43" customFormat="1" ht="22.5" x14ac:dyDescent="0.2">
      <c r="A99" s="201">
        <f>+A98+1</f>
        <v>10</v>
      </c>
      <c r="B99" s="68" t="s">
        <v>1056</v>
      </c>
      <c r="C99" s="68" t="s">
        <v>1057</v>
      </c>
      <c r="D99" s="68" t="s">
        <v>1294</v>
      </c>
      <c r="E99" s="68" t="s">
        <v>1291</v>
      </c>
      <c r="F99" s="173">
        <v>751</v>
      </c>
      <c r="G99" s="174"/>
      <c r="H99" s="217">
        <v>67</v>
      </c>
      <c r="I99" s="68" t="s">
        <v>278</v>
      </c>
      <c r="J99" s="68" t="s">
        <v>1295</v>
      </c>
      <c r="K99" s="68" t="s">
        <v>68</v>
      </c>
      <c r="L99" s="68" t="s">
        <v>63</v>
      </c>
      <c r="M99" s="175" t="s">
        <v>1059</v>
      </c>
      <c r="N99" s="176"/>
    </row>
    <row r="100" spans="1:14" s="43" customFormat="1" ht="13.5" thickBot="1" x14ac:dyDescent="0.25">
      <c r="A100" s="178"/>
      <c r="B100" s="179"/>
      <c r="C100" s="179"/>
      <c r="D100" s="179"/>
      <c r="E100" s="179"/>
      <c r="F100" s="180"/>
      <c r="G100" s="178"/>
      <c r="H100" s="220">
        <f>SUM(H90:H99)</f>
        <v>1039</v>
      </c>
      <c r="I100" s="179"/>
      <c r="J100" s="179"/>
      <c r="K100" s="179"/>
      <c r="L100" s="179"/>
      <c r="M100" s="181"/>
      <c r="N100" s="181"/>
    </row>
    <row r="101" spans="1:14" ht="13.15" customHeight="1" thickBot="1" x14ac:dyDescent="0.3">
      <c r="A101" s="221">
        <v>2</v>
      </c>
      <c r="B101" s="502" t="s">
        <v>1296</v>
      </c>
      <c r="C101" s="502"/>
      <c r="D101" s="502"/>
      <c r="E101" s="502"/>
      <c r="F101" s="502"/>
      <c r="G101" s="502"/>
      <c r="H101" s="502"/>
      <c r="I101" s="502"/>
      <c r="J101" s="502"/>
      <c r="K101" s="502"/>
      <c r="L101" s="502"/>
      <c r="M101" s="502"/>
      <c r="N101" s="503"/>
    </row>
    <row r="102" spans="1:14" s="43" customFormat="1" ht="22.5" x14ac:dyDescent="0.2">
      <c r="A102" s="201">
        <v>1</v>
      </c>
      <c r="B102" s="184" t="s">
        <v>1125</v>
      </c>
      <c r="C102" s="184" t="s">
        <v>1126</v>
      </c>
      <c r="D102" s="184" t="s">
        <v>1127</v>
      </c>
      <c r="E102" s="184" t="s">
        <v>1128</v>
      </c>
      <c r="F102" s="186">
        <v>782</v>
      </c>
      <c r="G102" s="183">
        <v>1</v>
      </c>
      <c r="H102" s="222">
        <v>17</v>
      </c>
      <c r="I102" s="184" t="s">
        <v>67</v>
      </c>
      <c r="J102" s="184" t="s">
        <v>1496</v>
      </c>
      <c r="K102" s="184" t="s">
        <v>1559</v>
      </c>
      <c r="L102" s="184" t="s">
        <v>464</v>
      </c>
      <c r="M102" s="187" t="s">
        <v>1129</v>
      </c>
      <c r="N102" s="177" t="s">
        <v>34</v>
      </c>
    </row>
    <row r="103" spans="1:14" s="43" customFormat="1" ht="23.25" thickBot="1" x14ac:dyDescent="0.25">
      <c r="A103" s="201">
        <v>2</v>
      </c>
      <c r="B103" s="68" t="s">
        <v>1133</v>
      </c>
      <c r="C103" s="68" t="s">
        <v>1134</v>
      </c>
      <c r="D103" s="68" t="s">
        <v>34</v>
      </c>
      <c r="E103" s="68" t="s">
        <v>1135</v>
      </c>
      <c r="F103" s="173">
        <v>664</v>
      </c>
      <c r="G103" s="174">
        <v>1</v>
      </c>
      <c r="H103" s="223">
        <v>20</v>
      </c>
      <c r="I103" s="68" t="s">
        <v>29</v>
      </c>
      <c r="J103" s="68" t="s">
        <v>1136</v>
      </c>
      <c r="K103" s="68" t="s">
        <v>68</v>
      </c>
      <c r="L103" s="68" t="s">
        <v>707</v>
      </c>
      <c r="M103" s="175">
        <v>7878282207</v>
      </c>
      <c r="N103" s="176">
        <v>7878281719</v>
      </c>
    </row>
    <row r="104" spans="1:14" ht="15.75" thickBot="1" x14ac:dyDescent="0.3">
      <c r="H104" s="224">
        <f>SUM(H102:H103)</f>
        <v>37</v>
      </c>
    </row>
    <row r="105" spans="1:14" x14ac:dyDescent="0.25">
      <c r="H105" s="225"/>
    </row>
    <row r="106" spans="1:14" x14ac:dyDescent="0.25">
      <c r="A106" s="534" t="s">
        <v>1297</v>
      </c>
      <c r="B106" s="534"/>
      <c r="C106" s="534"/>
      <c r="D106" s="534"/>
      <c r="E106" s="534"/>
      <c r="F106" s="534"/>
      <c r="G106" s="534"/>
      <c r="H106" s="226">
        <f>+H11+H63+H69+H88+H104+H100</f>
        <v>10967</v>
      </c>
    </row>
    <row r="107" spans="1:14" x14ac:dyDescent="0.25">
      <c r="A107" s="534" t="s">
        <v>1298</v>
      </c>
      <c r="B107" s="534"/>
      <c r="C107" s="534"/>
      <c r="D107" s="534"/>
      <c r="E107" s="534"/>
      <c r="F107" s="534"/>
      <c r="G107" s="534"/>
      <c r="H107" s="227">
        <f>A6+A12+A64+A70+A89+A101</f>
        <v>85</v>
      </c>
    </row>
  </sheetData>
  <mergeCells count="12">
    <mergeCell ref="A107:G107"/>
    <mergeCell ref="A1:C1"/>
    <mergeCell ref="A2:C2"/>
    <mergeCell ref="A3:C3"/>
    <mergeCell ref="A4:N4"/>
    <mergeCell ref="B6:N6"/>
    <mergeCell ref="B12:N12"/>
    <mergeCell ref="B64:N64"/>
    <mergeCell ref="B70:N70"/>
    <mergeCell ref="B89:N89"/>
    <mergeCell ref="B101:N101"/>
    <mergeCell ref="A106:G10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0D6DF-C17F-482A-B860-7A2F859C6127}">
  <dimension ref="A1:Q28"/>
  <sheetViews>
    <sheetView workbookViewId="0">
      <selection activeCell="O10" sqref="O10"/>
    </sheetView>
  </sheetViews>
  <sheetFormatPr defaultColWidth="8.7109375" defaultRowHeight="15" x14ac:dyDescent="0.25"/>
  <cols>
    <col min="1" max="1" width="2.7109375" style="228" customWidth="1"/>
    <col min="2" max="2" width="15.42578125" style="228" customWidth="1"/>
    <col min="3" max="4" width="8.7109375" style="228"/>
    <col min="5" max="5" width="9.5703125" style="228" customWidth="1"/>
    <col min="6" max="6" width="7.7109375" style="228" customWidth="1"/>
    <col min="7" max="7" width="8" style="228" customWidth="1"/>
    <col min="8" max="8" width="7" style="228" customWidth="1"/>
    <col min="9" max="9" width="10.28515625" style="228" customWidth="1"/>
    <col min="10" max="11" width="8.7109375" style="228"/>
    <col min="12" max="12" width="11" style="228" customWidth="1"/>
    <col min="13" max="13" width="13.28515625" style="228" customWidth="1"/>
    <col min="14" max="14" width="16.28515625" style="228" customWidth="1"/>
    <col min="15" max="256" width="8.7109375" style="228"/>
    <col min="257" max="257" width="2.7109375" style="228" customWidth="1"/>
    <col min="258" max="258" width="15.42578125" style="228" customWidth="1"/>
    <col min="259" max="261" width="8.7109375" style="228"/>
    <col min="262" max="262" width="7.7109375" style="228" customWidth="1"/>
    <col min="263" max="263" width="8" style="228" customWidth="1"/>
    <col min="264" max="264" width="7" style="228" customWidth="1"/>
    <col min="265" max="265" width="3.42578125" style="228" customWidth="1"/>
    <col min="266" max="268" width="8.7109375" style="228"/>
    <col min="269" max="269" width="13.28515625" style="228" customWidth="1"/>
    <col min="270" max="270" width="16.28515625" style="228" customWidth="1"/>
    <col min="271" max="512" width="8.7109375" style="228"/>
    <col min="513" max="513" width="2.7109375" style="228" customWidth="1"/>
    <col min="514" max="514" width="15.42578125" style="228" customWidth="1"/>
    <col min="515" max="517" width="8.7109375" style="228"/>
    <col min="518" max="518" width="7.7109375" style="228" customWidth="1"/>
    <col min="519" max="519" width="8" style="228" customWidth="1"/>
    <col min="520" max="520" width="7" style="228" customWidth="1"/>
    <col min="521" max="521" width="3.42578125" style="228" customWidth="1"/>
    <col min="522" max="524" width="8.7109375" style="228"/>
    <col min="525" max="525" width="13.28515625" style="228" customWidth="1"/>
    <col min="526" max="526" width="16.28515625" style="228" customWidth="1"/>
    <col min="527" max="768" width="8.7109375" style="228"/>
    <col min="769" max="769" width="2.7109375" style="228" customWidth="1"/>
    <col min="770" max="770" width="15.42578125" style="228" customWidth="1"/>
    <col min="771" max="773" width="8.7109375" style="228"/>
    <col min="774" max="774" width="7.7109375" style="228" customWidth="1"/>
    <col min="775" max="775" width="8" style="228" customWidth="1"/>
    <col min="776" max="776" width="7" style="228" customWidth="1"/>
    <col min="777" max="777" width="3.42578125" style="228" customWidth="1"/>
    <col min="778" max="780" width="8.7109375" style="228"/>
    <col min="781" max="781" width="13.28515625" style="228" customWidth="1"/>
    <col min="782" max="782" width="16.28515625" style="228" customWidth="1"/>
    <col min="783" max="1024" width="8.7109375" style="228"/>
    <col min="1025" max="1025" width="2.7109375" style="228" customWidth="1"/>
    <col min="1026" max="1026" width="15.42578125" style="228" customWidth="1"/>
    <col min="1027" max="1029" width="8.7109375" style="228"/>
    <col min="1030" max="1030" width="7.7109375" style="228" customWidth="1"/>
    <col min="1031" max="1031" width="8" style="228" customWidth="1"/>
    <col min="1032" max="1032" width="7" style="228" customWidth="1"/>
    <col min="1033" max="1033" width="3.42578125" style="228" customWidth="1"/>
    <col min="1034" max="1036" width="8.7109375" style="228"/>
    <col min="1037" max="1037" width="13.28515625" style="228" customWidth="1"/>
    <col min="1038" max="1038" width="16.28515625" style="228" customWidth="1"/>
    <col min="1039" max="1280" width="8.7109375" style="228"/>
    <col min="1281" max="1281" width="2.7109375" style="228" customWidth="1"/>
    <col min="1282" max="1282" width="15.42578125" style="228" customWidth="1"/>
    <col min="1283" max="1285" width="8.7109375" style="228"/>
    <col min="1286" max="1286" width="7.7109375" style="228" customWidth="1"/>
    <col min="1287" max="1287" width="8" style="228" customWidth="1"/>
    <col min="1288" max="1288" width="7" style="228" customWidth="1"/>
    <col min="1289" max="1289" width="3.42578125" style="228" customWidth="1"/>
    <col min="1290" max="1292" width="8.7109375" style="228"/>
    <col min="1293" max="1293" width="13.28515625" style="228" customWidth="1"/>
    <col min="1294" max="1294" width="16.28515625" style="228" customWidth="1"/>
    <col min="1295" max="1536" width="8.7109375" style="228"/>
    <col min="1537" max="1537" width="2.7109375" style="228" customWidth="1"/>
    <col min="1538" max="1538" width="15.42578125" style="228" customWidth="1"/>
    <col min="1539" max="1541" width="8.7109375" style="228"/>
    <col min="1542" max="1542" width="7.7109375" style="228" customWidth="1"/>
    <col min="1543" max="1543" width="8" style="228" customWidth="1"/>
    <col min="1544" max="1544" width="7" style="228" customWidth="1"/>
    <col min="1545" max="1545" width="3.42578125" style="228" customWidth="1"/>
    <col min="1546" max="1548" width="8.7109375" style="228"/>
    <col min="1549" max="1549" width="13.28515625" style="228" customWidth="1"/>
    <col min="1550" max="1550" width="16.28515625" style="228" customWidth="1"/>
    <col min="1551" max="1792" width="8.7109375" style="228"/>
    <col min="1793" max="1793" width="2.7109375" style="228" customWidth="1"/>
    <col min="1794" max="1794" width="15.42578125" style="228" customWidth="1"/>
    <col min="1795" max="1797" width="8.7109375" style="228"/>
    <col min="1798" max="1798" width="7.7109375" style="228" customWidth="1"/>
    <col min="1799" max="1799" width="8" style="228" customWidth="1"/>
    <col min="1800" max="1800" width="7" style="228" customWidth="1"/>
    <col min="1801" max="1801" width="3.42578125" style="228" customWidth="1"/>
    <col min="1802" max="1804" width="8.7109375" style="228"/>
    <col min="1805" max="1805" width="13.28515625" style="228" customWidth="1"/>
    <col min="1806" max="1806" width="16.28515625" style="228" customWidth="1"/>
    <col min="1807" max="2048" width="8.7109375" style="228"/>
    <col min="2049" max="2049" width="2.7109375" style="228" customWidth="1"/>
    <col min="2050" max="2050" width="15.42578125" style="228" customWidth="1"/>
    <col min="2051" max="2053" width="8.7109375" style="228"/>
    <col min="2054" max="2054" width="7.7109375" style="228" customWidth="1"/>
    <col min="2055" max="2055" width="8" style="228" customWidth="1"/>
    <col min="2056" max="2056" width="7" style="228" customWidth="1"/>
    <col min="2057" max="2057" width="3.42578125" style="228" customWidth="1"/>
    <col min="2058" max="2060" width="8.7109375" style="228"/>
    <col min="2061" max="2061" width="13.28515625" style="228" customWidth="1"/>
    <col min="2062" max="2062" width="16.28515625" style="228" customWidth="1"/>
    <col min="2063" max="2304" width="8.7109375" style="228"/>
    <col min="2305" max="2305" width="2.7109375" style="228" customWidth="1"/>
    <col min="2306" max="2306" width="15.42578125" style="228" customWidth="1"/>
    <col min="2307" max="2309" width="8.7109375" style="228"/>
    <col min="2310" max="2310" width="7.7109375" style="228" customWidth="1"/>
    <col min="2311" max="2311" width="8" style="228" customWidth="1"/>
    <col min="2312" max="2312" width="7" style="228" customWidth="1"/>
    <col min="2313" max="2313" width="3.42578125" style="228" customWidth="1"/>
    <col min="2314" max="2316" width="8.7109375" style="228"/>
    <col min="2317" max="2317" width="13.28515625" style="228" customWidth="1"/>
    <col min="2318" max="2318" width="16.28515625" style="228" customWidth="1"/>
    <col min="2319" max="2560" width="8.7109375" style="228"/>
    <col min="2561" max="2561" width="2.7109375" style="228" customWidth="1"/>
    <col min="2562" max="2562" width="15.42578125" style="228" customWidth="1"/>
    <col min="2563" max="2565" width="8.7109375" style="228"/>
    <col min="2566" max="2566" width="7.7109375" style="228" customWidth="1"/>
    <col min="2567" max="2567" width="8" style="228" customWidth="1"/>
    <col min="2568" max="2568" width="7" style="228" customWidth="1"/>
    <col min="2569" max="2569" width="3.42578125" style="228" customWidth="1"/>
    <col min="2570" max="2572" width="8.7109375" style="228"/>
    <col min="2573" max="2573" width="13.28515625" style="228" customWidth="1"/>
    <col min="2574" max="2574" width="16.28515625" style="228" customWidth="1"/>
    <col min="2575" max="2816" width="8.7109375" style="228"/>
    <col min="2817" max="2817" width="2.7109375" style="228" customWidth="1"/>
    <col min="2818" max="2818" width="15.42578125" style="228" customWidth="1"/>
    <col min="2819" max="2821" width="8.7109375" style="228"/>
    <col min="2822" max="2822" width="7.7109375" style="228" customWidth="1"/>
    <col min="2823" max="2823" width="8" style="228" customWidth="1"/>
    <col min="2824" max="2824" width="7" style="228" customWidth="1"/>
    <col min="2825" max="2825" width="3.42578125" style="228" customWidth="1"/>
    <col min="2826" max="2828" width="8.7109375" style="228"/>
    <col min="2829" max="2829" width="13.28515625" style="228" customWidth="1"/>
    <col min="2830" max="2830" width="16.28515625" style="228" customWidth="1"/>
    <col min="2831" max="3072" width="8.7109375" style="228"/>
    <col min="3073" max="3073" width="2.7109375" style="228" customWidth="1"/>
    <col min="3074" max="3074" width="15.42578125" style="228" customWidth="1"/>
    <col min="3075" max="3077" width="8.7109375" style="228"/>
    <col min="3078" max="3078" width="7.7109375" style="228" customWidth="1"/>
    <col min="3079" max="3079" width="8" style="228" customWidth="1"/>
    <col min="3080" max="3080" width="7" style="228" customWidth="1"/>
    <col min="3081" max="3081" width="3.42578125" style="228" customWidth="1"/>
    <col min="3082" max="3084" width="8.7109375" style="228"/>
    <col min="3085" max="3085" width="13.28515625" style="228" customWidth="1"/>
    <col min="3086" max="3086" width="16.28515625" style="228" customWidth="1"/>
    <col min="3087" max="3328" width="8.7109375" style="228"/>
    <col min="3329" max="3329" width="2.7109375" style="228" customWidth="1"/>
    <col min="3330" max="3330" width="15.42578125" style="228" customWidth="1"/>
    <col min="3331" max="3333" width="8.7109375" style="228"/>
    <col min="3334" max="3334" width="7.7109375" style="228" customWidth="1"/>
    <col min="3335" max="3335" width="8" style="228" customWidth="1"/>
    <col min="3336" max="3336" width="7" style="228" customWidth="1"/>
    <col min="3337" max="3337" width="3.42578125" style="228" customWidth="1"/>
    <col min="3338" max="3340" width="8.7109375" style="228"/>
    <col min="3341" max="3341" width="13.28515625" style="228" customWidth="1"/>
    <col min="3342" max="3342" width="16.28515625" style="228" customWidth="1"/>
    <col min="3343" max="3584" width="8.7109375" style="228"/>
    <col min="3585" max="3585" width="2.7109375" style="228" customWidth="1"/>
    <col min="3586" max="3586" width="15.42578125" style="228" customWidth="1"/>
    <col min="3587" max="3589" width="8.7109375" style="228"/>
    <col min="3590" max="3590" width="7.7109375" style="228" customWidth="1"/>
    <col min="3591" max="3591" width="8" style="228" customWidth="1"/>
    <col min="3592" max="3592" width="7" style="228" customWidth="1"/>
    <col min="3593" max="3593" width="3.42578125" style="228" customWidth="1"/>
    <col min="3594" max="3596" width="8.7109375" style="228"/>
    <col min="3597" max="3597" width="13.28515625" style="228" customWidth="1"/>
    <col min="3598" max="3598" width="16.28515625" style="228" customWidth="1"/>
    <col min="3599" max="3840" width="8.7109375" style="228"/>
    <col min="3841" max="3841" width="2.7109375" style="228" customWidth="1"/>
    <col min="3842" max="3842" width="15.42578125" style="228" customWidth="1"/>
    <col min="3843" max="3845" width="8.7109375" style="228"/>
    <col min="3846" max="3846" width="7.7109375" style="228" customWidth="1"/>
    <col min="3847" max="3847" width="8" style="228" customWidth="1"/>
    <col min="3848" max="3848" width="7" style="228" customWidth="1"/>
    <col min="3849" max="3849" width="3.42578125" style="228" customWidth="1"/>
    <col min="3850" max="3852" width="8.7109375" style="228"/>
    <col min="3853" max="3853" width="13.28515625" style="228" customWidth="1"/>
    <col min="3854" max="3854" width="16.28515625" style="228" customWidth="1"/>
    <col min="3855" max="4096" width="8.7109375" style="228"/>
    <col min="4097" max="4097" width="2.7109375" style="228" customWidth="1"/>
    <col min="4098" max="4098" width="15.42578125" style="228" customWidth="1"/>
    <col min="4099" max="4101" width="8.7109375" style="228"/>
    <col min="4102" max="4102" width="7.7109375" style="228" customWidth="1"/>
    <col min="4103" max="4103" width="8" style="228" customWidth="1"/>
    <col min="4104" max="4104" width="7" style="228" customWidth="1"/>
    <col min="4105" max="4105" width="3.42578125" style="228" customWidth="1"/>
    <col min="4106" max="4108" width="8.7109375" style="228"/>
    <col min="4109" max="4109" width="13.28515625" style="228" customWidth="1"/>
    <col min="4110" max="4110" width="16.28515625" style="228" customWidth="1"/>
    <col min="4111" max="4352" width="8.7109375" style="228"/>
    <col min="4353" max="4353" width="2.7109375" style="228" customWidth="1"/>
    <col min="4354" max="4354" width="15.42578125" style="228" customWidth="1"/>
    <col min="4355" max="4357" width="8.7109375" style="228"/>
    <col min="4358" max="4358" width="7.7109375" style="228" customWidth="1"/>
    <col min="4359" max="4359" width="8" style="228" customWidth="1"/>
    <col min="4360" max="4360" width="7" style="228" customWidth="1"/>
    <col min="4361" max="4361" width="3.42578125" style="228" customWidth="1"/>
    <col min="4362" max="4364" width="8.7109375" style="228"/>
    <col min="4365" max="4365" width="13.28515625" style="228" customWidth="1"/>
    <col min="4366" max="4366" width="16.28515625" style="228" customWidth="1"/>
    <col min="4367" max="4608" width="8.7109375" style="228"/>
    <col min="4609" max="4609" width="2.7109375" style="228" customWidth="1"/>
    <col min="4610" max="4610" width="15.42578125" style="228" customWidth="1"/>
    <col min="4611" max="4613" width="8.7109375" style="228"/>
    <col min="4614" max="4614" width="7.7109375" style="228" customWidth="1"/>
    <col min="4615" max="4615" width="8" style="228" customWidth="1"/>
    <col min="4616" max="4616" width="7" style="228" customWidth="1"/>
    <col min="4617" max="4617" width="3.42578125" style="228" customWidth="1"/>
    <col min="4618" max="4620" width="8.7109375" style="228"/>
    <col min="4621" max="4621" width="13.28515625" style="228" customWidth="1"/>
    <col min="4622" max="4622" width="16.28515625" style="228" customWidth="1"/>
    <col min="4623" max="4864" width="8.7109375" style="228"/>
    <col min="4865" max="4865" width="2.7109375" style="228" customWidth="1"/>
    <col min="4866" max="4866" width="15.42578125" style="228" customWidth="1"/>
    <col min="4867" max="4869" width="8.7109375" style="228"/>
    <col min="4870" max="4870" width="7.7109375" style="228" customWidth="1"/>
    <col min="4871" max="4871" width="8" style="228" customWidth="1"/>
    <col min="4872" max="4872" width="7" style="228" customWidth="1"/>
    <col min="4873" max="4873" width="3.42578125" style="228" customWidth="1"/>
    <col min="4874" max="4876" width="8.7109375" style="228"/>
    <col min="4877" max="4877" width="13.28515625" style="228" customWidth="1"/>
    <col min="4878" max="4878" width="16.28515625" style="228" customWidth="1"/>
    <col min="4879" max="5120" width="8.7109375" style="228"/>
    <col min="5121" max="5121" width="2.7109375" style="228" customWidth="1"/>
    <col min="5122" max="5122" width="15.42578125" style="228" customWidth="1"/>
    <col min="5123" max="5125" width="8.7109375" style="228"/>
    <col min="5126" max="5126" width="7.7109375" style="228" customWidth="1"/>
    <col min="5127" max="5127" width="8" style="228" customWidth="1"/>
    <col min="5128" max="5128" width="7" style="228" customWidth="1"/>
    <col min="5129" max="5129" width="3.42578125" style="228" customWidth="1"/>
    <col min="5130" max="5132" width="8.7109375" style="228"/>
    <col min="5133" max="5133" width="13.28515625" style="228" customWidth="1"/>
    <col min="5134" max="5134" width="16.28515625" style="228" customWidth="1"/>
    <col min="5135" max="5376" width="8.7109375" style="228"/>
    <col min="5377" max="5377" width="2.7109375" style="228" customWidth="1"/>
    <col min="5378" max="5378" width="15.42578125" style="228" customWidth="1"/>
    <col min="5379" max="5381" width="8.7109375" style="228"/>
    <col min="5382" max="5382" width="7.7109375" style="228" customWidth="1"/>
    <col min="5383" max="5383" width="8" style="228" customWidth="1"/>
    <col min="5384" max="5384" width="7" style="228" customWidth="1"/>
    <col min="5385" max="5385" width="3.42578125" style="228" customWidth="1"/>
    <col min="5386" max="5388" width="8.7109375" style="228"/>
    <col min="5389" max="5389" width="13.28515625" style="228" customWidth="1"/>
    <col min="5390" max="5390" width="16.28515625" style="228" customWidth="1"/>
    <col min="5391" max="5632" width="8.7109375" style="228"/>
    <col min="5633" max="5633" width="2.7109375" style="228" customWidth="1"/>
    <col min="5634" max="5634" width="15.42578125" style="228" customWidth="1"/>
    <col min="5635" max="5637" width="8.7109375" style="228"/>
    <col min="5638" max="5638" width="7.7109375" style="228" customWidth="1"/>
    <col min="5639" max="5639" width="8" style="228" customWidth="1"/>
    <col min="5640" max="5640" width="7" style="228" customWidth="1"/>
    <col min="5641" max="5641" width="3.42578125" style="228" customWidth="1"/>
    <col min="5642" max="5644" width="8.7109375" style="228"/>
    <col min="5645" max="5645" width="13.28515625" style="228" customWidth="1"/>
    <col min="5646" max="5646" width="16.28515625" style="228" customWidth="1"/>
    <col min="5647" max="5888" width="8.7109375" style="228"/>
    <col min="5889" max="5889" width="2.7109375" style="228" customWidth="1"/>
    <col min="5890" max="5890" width="15.42578125" style="228" customWidth="1"/>
    <col min="5891" max="5893" width="8.7109375" style="228"/>
    <col min="5894" max="5894" width="7.7109375" style="228" customWidth="1"/>
    <col min="5895" max="5895" width="8" style="228" customWidth="1"/>
    <col min="5896" max="5896" width="7" style="228" customWidth="1"/>
    <col min="5897" max="5897" width="3.42578125" style="228" customWidth="1"/>
    <col min="5898" max="5900" width="8.7109375" style="228"/>
    <col min="5901" max="5901" width="13.28515625" style="228" customWidth="1"/>
    <col min="5902" max="5902" width="16.28515625" style="228" customWidth="1"/>
    <col min="5903" max="6144" width="8.7109375" style="228"/>
    <col min="6145" max="6145" width="2.7109375" style="228" customWidth="1"/>
    <col min="6146" max="6146" width="15.42578125" style="228" customWidth="1"/>
    <col min="6147" max="6149" width="8.7109375" style="228"/>
    <col min="6150" max="6150" width="7.7109375" style="228" customWidth="1"/>
    <col min="6151" max="6151" width="8" style="228" customWidth="1"/>
    <col min="6152" max="6152" width="7" style="228" customWidth="1"/>
    <col min="6153" max="6153" width="3.42578125" style="228" customWidth="1"/>
    <col min="6154" max="6156" width="8.7109375" style="228"/>
    <col min="6157" max="6157" width="13.28515625" style="228" customWidth="1"/>
    <col min="6158" max="6158" width="16.28515625" style="228" customWidth="1"/>
    <col min="6159" max="6400" width="8.7109375" style="228"/>
    <col min="6401" max="6401" width="2.7109375" style="228" customWidth="1"/>
    <col min="6402" max="6402" width="15.42578125" style="228" customWidth="1"/>
    <col min="6403" max="6405" width="8.7109375" style="228"/>
    <col min="6406" max="6406" width="7.7109375" style="228" customWidth="1"/>
    <col min="6407" max="6407" width="8" style="228" customWidth="1"/>
    <col min="6408" max="6408" width="7" style="228" customWidth="1"/>
    <col min="6409" max="6409" width="3.42578125" style="228" customWidth="1"/>
    <col min="6410" max="6412" width="8.7109375" style="228"/>
    <col min="6413" max="6413" width="13.28515625" style="228" customWidth="1"/>
    <col min="6414" max="6414" width="16.28515625" style="228" customWidth="1"/>
    <col min="6415" max="6656" width="8.7109375" style="228"/>
    <col min="6657" max="6657" width="2.7109375" style="228" customWidth="1"/>
    <col min="6658" max="6658" width="15.42578125" style="228" customWidth="1"/>
    <col min="6659" max="6661" width="8.7109375" style="228"/>
    <col min="6662" max="6662" width="7.7109375" style="228" customWidth="1"/>
    <col min="6663" max="6663" width="8" style="228" customWidth="1"/>
    <col min="6664" max="6664" width="7" style="228" customWidth="1"/>
    <col min="6665" max="6665" width="3.42578125" style="228" customWidth="1"/>
    <col min="6666" max="6668" width="8.7109375" style="228"/>
    <col min="6669" max="6669" width="13.28515625" style="228" customWidth="1"/>
    <col min="6670" max="6670" width="16.28515625" style="228" customWidth="1"/>
    <col min="6671" max="6912" width="8.7109375" style="228"/>
    <col min="6913" max="6913" width="2.7109375" style="228" customWidth="1"/>
    <col min="6914" max="6914" width="15.42578125" style="228" customWidth="1"/>
    <col min="6915" max="6917" width="8.7109375" style="228"/>
    <col min="6918" max="6918" width="7.7109375" style="228" customWidth="1"/>
    <col min="6919" max="6919" width="8" style="228" customWidth="1"/>
    <col min="6920" max="6920" width="7" style="228" customWidth="1"/>
    <col min="6921" max="6921" width="3.42578125" style="228" customWidth="1"/>
    <col min="6922" max="6924" width="8.7109375" style="228"/>
    <col min="6925" max="6925" width="13.28515625" style="228" customWidth="1"/>
    <col min="6926" max="6926" width="16.28515625" style="228" customWidth="1"/>
    <col min="6927" max="7168" width="8.7109375" style="228"/>
    <col min="7169" max="7169" width="2.7109375" style="228" customWidth="1"/>
    <col min="7170" max="7170" width="15.42578125" style="228" customWidth="1"/>
    <col min="7171" max="7173" width="8.7109375" style="228"/>
    <col min="7174" max="7174" width="7.7109375" style="228" customWidth="1"/>
    <col min="7175" max="7175" width="8" style="228" customWidth="1"/>
    <col min="7176" max="7176" width="7" style="228" customWidth="1"/>
    <col min="7177" max="7177" width="3.42578125" style="228" customWidth="1"/>
    <col min="7178" max="7180" width="8.7109375" style="228"/>
    <col min="7181" max="7181" width="13.28515625" style="228" customWidth="1"/>
    <col min="7182" max="7182" width="16.28515625" style="228" customWidth="1"/>
    <col min="7183" max="7424" width="8.7109375" style="228"/>
    <col min="7425" max="7425" width="2.7109375" style="228" customWidth="1"/>
    <col min="7426" max="7426" width="15.42578125" style="228" customWidth="1"/>
    <col min="7427" max="7429" width="8.7109375" style="228"/>
    <col min="7430" max="7430" width="7.7109375" style="228" customWidth="1"/>
    <col min="7431" max="7431" width="8" style="228" customWidth="1"/>
    <col min="7432" max="7432" width="7" style="228" customWidth="1"/>
    <col min="7433" max="7433" width="3.42578125" style="228" customWidth="1"/>
    <col min="7434" max="7436" width="8.7109375" style="228"/>
    <col min="7437" max="7437" width="13.28515625" style="228" customWidth="1"/>
    <col min="7438" max="7438" width="16.28515625" style="228" customWidth="1"/>
    <col min="7439" max="7680" width="8.7109375" style="228"/>
    <col min="7681" max="7681" width="2.7109375" style="228" customWidth="1"/>
    <col min="7682" max="7682" width="15.42578125" style="228" customWidth="1"/>
    <col min="7683" max="7685" width="8.7109375" style="228"/>
    <col min="7686" max="7686" width="7.7109375" style="228" customWidth="1"/>
    <col min="7687" max="7687" width="8" style="228" customWidth="1"/>
    <col min="7688" max="7688" width="7" style="228" customWidth="1"/>
    <col min="7689" max="7689" width="3.42578125" style="228" customWidth="1"/>
    <col min="7690" max="7692" width="8.7109375" style="228"/>
    <col min="7693" max="7693" width="13.28515625" style="228" customWidth="1"/>
    <col min="7694" max="7694" width="16.28515625" style="228" customWidth="1"/>
    <col min="7695" max="7936" width="8.7109375" style="228"/>
    <col min="7937" max="7937" width="2.7109375" style="228" customWidth="1"/>
    <col min="7938" max="7938" width="15.42578125" style="228" customWidth="1"/>
    <col min="7939" max="7941" width="8.7109375" style="228"/>
    <col min="7942" max="7942" width="7.7109375" style="228" customWidth="1"/>
    <col min="7943" max="7943" width="8" style="228" customWidth="1"/>
    <col min="7944" max="7944" width="7" style="228" customWidth="1"/>
    <col min="7945" max="7945" width="3.42578125" style="228" customWidth="1"/>
    <col min="7946" max="7948" width="8.7109375" style="228"/>
    <col min="7949" max="7949" width="13.28515625" style="228" customWidth="1"/>
    <col min="7950" max="7950" width="16.28515625" style="228" customWidth="1"/>
    <col min="7951" max="8192" width="8.7109375" style="228"/>
    <col min="8193" max="8193" width="2.7109375" style="228" customWidth="1"/>
    <col min="8194" max="8194" width="15.42578125" style="228" customWidth="1"/>
    <col min="8195" max="8197" width="8.7109375" style="228"/>
    <col min="8198" max="8198" width="7.7109375" style="228" customWidth="1"/>
    <col min="8199" max="8199" width="8" style="228" customWidth="1"/>
    <col min="8200" max="8200" width="7" style="228" customWidth="1"/>
    <col min="8201" max="8201" width="3.42578125" style="228" customWidth="1"/>
    <col min="8202" max="8204" width="8.7109375" style="228"/>
    <col min="8205" max="8205" width="13.28515625" style="228" customWidth="1"/>
    <col min="8206" max="8206" width="16.28515625" style="228" customWidth="1"/>
    <col min="8207" max="8448" width="8.7109375" style="228"/>
    <col min="8449" max="8449" width="2.7109375" style="228" customWidth="1"/>
    <col min="8450" max="8450" width="15.42578125" style="228" customWidth="1"/>
    <col min="8451" max="8453" width="8.7109375" style="228"/>
    <col min="8454" max="8454" width="7.7109375" style="228" customWidth="1"/>
    <col min="8455" max="8455" width="8" style="228" customWidth="1"/>
    <col min="8456" max="8456" width="7" style="228" customWidth="1"/>
    <col min="8457" max="8457" width="3.42578125" style="228" customWidth="1"/>
    <col min="8458" max="8460" width="8.7109375" style="228"/>
    <col min="8461" max="8461" width="13.28515625" style="228" customWidth="1"/>
    <col min="8462" max="8462" width="16.28515625" style="228" customWidth="1"/>
    <col min="8463" max="8704" width="8.7109375" style="228"/>
    <col min="8705" max="8705" width="2.7109375" style="228" customWidth="1"/>
    <col min="8706" max="8706" width="15.42578125" style="228" customWidth="1"/>
    <col min="8707" max="8709" width="8.7109375" style="228"/>
    <col min="8710" max="8710" width="7.7109375" style="228" customWidth="1"/>
    <col min="8711" max="8711" width="8" style="228" customWidth="1"/>
    <col min="8712" max="8712" width="7" style="228" customWidth="1"/>
    <col min="8713" max="8713" width="3.42578125" style="228" customWidth="1"/>
    <col min="8714" max="8716" width="8.7109375" style="228"/>
    <col min="8717" max="8717" width="13.28515625" style="228" customWidth="1"/>
    <col min="8718" max="8718" width="16.28515625" style="228" customWidth="1"/>
    <col min="8719" max="8960" width="8.7109375" style="228"/>
    <col min="8961" max="8961" width="2.7109375" style="228" customWidth="1"/>
    <col min="8962" max="8962" width="15.42578125" style="228" customWidth="1"/>
    <col min="8963" max="8965" width="8.7109375" style="228"/>
    <col min="8966" max="8966" width="7.7109375" style="228" customWidth="1"/>
    <col min="8967" max="8967" width="8" style="228" customWidth="1"/>
    <col min="8968" max="8968" width="7" style="228" customWidth="1"/>
    <col min="8969" max="8969" width="3.42578125" style="228" customWidth="1"/>
    <col min="8970" max="8972" width="8.7109375" style="228"/>
    <col min="8973" max="8973" width="13.28515625" style="228" customWidth="1"/>
    <col min="8974" max="8974" width="16.28515625" style="228" customWidth="1"/>
    <col min="8975" max="9216" width="8.7109375" style="228"/>
    <col min="9217" max="9217" width="2.7109375" style="228" customWidth="1"/>
    <col min="9218" max="9218" width="15.42578125" style="228" customWidth="1"/>
    <col min="9219" max="9221" width="8.7109375" style="228"/>
    <col min="9222" max="9222" width="7.7109375" style="228" customWidth="1"/>
    <col min="9223" max="9223" width="8" style="228" customWidth="1"/>
    <col min="9224" max="9224" width="7" style="228" customWidth="1"/>
    <col min="9225" max="9225" width="3.42578125" style="228" customWidth="1"/>
    <col min="9226" max="9228" width="8.7109375" style="228"/>
    <col min="9229" max="9229" width="13.28515625" style="228" customWidth="1"/>
    <col min="9230" max="9230" width="16.28515625" style="228" customWidth="1"/>
    <col min="9231" max="9472" width="8.7109375" style="228"/>
    <col min="9473" max="9473" width="2.7109375" style="228" customWidth="1"/>
    <col min="9474" max="9474" width="15.42578125" style="228" customWidth="1"/>
    <col min="9475" max="9477" width="8.7109375" style="228"/>
    <col min="9478" max="9478" width="7.7109375" style="228" customWidth="1"/>
    <col min="9479" max="9479" width="8" style="228" customWidth="1"/>
    <col min="9480" max="9480" width="7" style="228" customWidth="1"/>
    <col min="9481" max="9481" width="3.42578125" style="228" customWidth="1"/>
    <col min="9482" max="9484" width="8.7109375" style="228"/>
    <col min="9485" max="9485" width="13.28515625" style="228" customWidth="1"/>
    <col min="9486" max="9486" width="16.28515625" style="228" customWidth="1"/>
    <col min="9487" max="9728" width="8.7109375" style="228"/>
    <col min="9729" max="9729" width="2.7109375" style="228" customWidth="1"/>
    <col min="9730" max="9730" width="15.42578125" style="228" customWidth="1"/>
    <col min="9731" max="9733" width="8.7109375" style="228"/>
    <col min="9734" max="9734" width="7.7109375" style="228" customWidth="1"/>
    <col min="9735" max="9735" width="8" style="228" customWidth="1"/>
    <col min="9736" max="9736" width="7" style="228" customWidth="1"/>
    <col min="9737" max="9737" width="3.42578125" style="228" customWidth="1"/>
    <col min="9738" max="9740" width="8.7109375" style="228"/>
    <col min="9741" max="9741" width="13.28515625" style="228" customWidth="1"/>
    <col min="9742" max="9742" width="16.28515625" style="228" customWidth="1"/>
    <col min="9743" max="9984" width="8.7109375" style="228"/>
    <col min="9985" max="9985" width="2.7109375" style="228" customWidth="1"/>
    <col min="9986" max="9986" width="15.42578125" style="228" customWidth="1"/>
    <col min="9987" max="9989" width="8.7109375" style="228"/>
    <col min="9990" max="9990" width="7.7109375" style="228" customWidth="1"/>
    <col min="9991" max="9991" width="8" style="228" customWidth="1"/>
    <col min="9992" max="9992" width="7" style="228" customWidth="1"/>
    <col min="9993" max="9993" width="3.42578125" style="228" customWidth="1"/>
    <col min="9994" max="9996" width="8.7109375" style="228"/>
    <col min="9997" max="9997" width="13.28515625" style="228" customWidth="1"/>
    <col min="9998" max="9998" width="16.28515625" style="228" customWidth="1"/>
    <col min="9999" max="10240" width="8.7109375" style="228"/>
    <col min="10241" max="10241" width="2.7109375" style="228" customWidth="1"/>
    <col min="10242" max="10242" width="15.42578125" style="228" customWidth="1"/>
    <col min="10243" max="10245" width="8.7109375" style="228"/>
    <col min="10246" max="10246" width="7.7109375" style="228" customWidth="1"/>
    <col min="10247" max="10247" width="8" style="228" customWidth="1"/>
    <col min="10248" max="10248" width="7" style="228" customWidth="1"/>
    <col min="10249" max="10249" width="3.42578125" style="228" customWidth="1"/>
    <col min="10250" max="10252" width="8.7109375" style="228"/>
    <col min="10253" max="10253" width="13.28515625" style="228" customWidth="1"/>
    <col min="10254" max="10254" width="16.28515625" style="228" customWidth="1"/>
    <col min="10255" max="10496" width="8.7109375" style="228"/>
    <col min="10497" max="10497" width="2.7109375" style="228" customWidth="1"/>
    <col min="10498" max="10498" width="15.42578125" style="228" customWidth="1"/>
    <col min="10499" max="10501" width="8.7109375" style="228"/>
    <col min="10502" max="10502" width="7.7109375" style="228" customWidth="1"/>
    <col min="10503" max="10503" width="8" style="228" customWidth="1"/>
    <col min="10504" max="10504" width="7" style="228" customWidth="1"/>
    <col min="10505" max="10505" width="3.42578125" style="228" customWidth="1"/>
    <col min="10506" max="10508" width="8.7109375" style="228"/>
    <col min="10509" max="10509" width="13.28515625" style="228" customWidth="1"/>
    <col min="10510" max="10510" width="16.28515625" style="228" customWidth="1"/>
    <col min="10511" max="10752" width="8.7109375" style="228"/>
    <col min="10753" max="10753" width="2.7109375" style="228" customWidth="1"/>
    <col min="10754" max="10754" width="15.42578125" style="228" customWidth="1"/>
    <col min="10755" max="10757" width="8.7109375" style="228"/>
    <col min="10758" max="10758" width="7.7109375" style="228" customWidth="1"/>
    <col min="10759" max="10759" width="8" style="228" customWidth="1"/>
    <col min="10760" max="10760" width="7" style="228" customWidth="1"/>
    <col min="10761" max="10761" width="3.42578125" style="228" customWidth="1"/>
    <col min="10762" max="10764" width="8.7109375" style="228"/>
    <col min="10765" max="10765" width="13.28515625" style="228" customWidth="1"/>
    <col min="10766" max="10766" width="16.28515625" style="228" customWidth="1"/>
    <col min="10767" max="11008" width="8.7109375" style="228"/>
    <col min="11009" max="11009" width="2.7109375" style="228" customWidth="1"/>
    <col min="11010" max="11010" width="15.42578125" style="228" customWidth="1"/>
    <col min="11011" max="11013" width="8.7109375" style="228"/>
    <col min="11014" max="11014" width="7.7109375" style="228" customWidth="1"/>
    <col min="11015" max="11015" width="8" style="228" customWidth="1"/>
    <col min="11016" max="11016" width="7" style="228" customWidth="1"/>
    <col min="11017" max="11017" width="3.42578125" style="228" customWidth="1"/>
    <col min="11018" max="11020" width="8.7109375" style="228"/>
    <col min="11021" max="11021" width="13.28515625" style="228" customWidth="1"/>
    <col min="11022" max="11022" width="16.28515625" style="228" customWidth="1"/>
    <col min="11023" max="11264" width="8.7109375" style="228"/>
    <col min="11265" max="11265" width="2.7109375" style="228" customWidth="1"/>
    <col min="11266" max="11266" width="15.42578125" style="228" customWidth="1"/>
    <col min="11267" max="11269" width="8.7109375" style="228"/>
    <col min="11270" max="11270" width="7.7109375" style="228" customWidth="1"/>
    <col min="11271" max="11271" width="8" style="228" customWidth="1"/>
    <col min="11272" max="11272" width="7" style="228" customWidth="1"/>
    <col min="11273" max="11273" width="3.42578125" style="228" customWidth="1"/>
    <col min="11274" max="11276" width="8.7109375" style="228"/>
    <col min="11277" max="11277" width="13.28515625" style="228" customWidth="1"/>
    <col min="11278" max="11278" width="16.28515625" style="228" customWidth="1"/>
    <col min="11279" max="11520" width="8.7109375" style="228"/>
    <col min="11521" max="11521" width="2.7109375" style="228" customWidth="1"/>
    <col min="11522" max="11522" width="15.42578125" style="228" customWidth="1"/>
    <col min="11523" max="11525" width="8.7109375" style="228"/>
    <col min="11526" max="11526" width="7.7109375" style="228" customWidth="1"/>
    <col min="11527" max="11527" width="8" style="228" customWidth="1"/>
    <col min="11528" max="11528" width="7" style="228" customWidth="1"/>
    <col min="11529" max="11529" width="3.42578125" style="228" customWidth="1"/>
    <col min="11530" max="11532" width="8.7109375" style="228"/>
    <col min="11533" max="11533" width="13.28515625" style="228" customWidth="1"/>
    <col min="11534" max="11534" width="16.28515625" style="228" customWidth="1"/>
    <col min="11535" max="11776" width="8.7109375" style="228"/>
    <col min="11777" max="11777" width="2.7109375" style="228" customWidth="1"/>
    <col min="11778" max="11778" width="15.42578125" style="228" customWidth="1"/>
    <col min="11779" max="11781" width="8.7109375" style="228"/>
    <col min="11782" max="11782" width="7.7109375" style="228" customWidth="1"/>
    <col min="11783" max="11783" width="8" style="228" customWidth="1"/>
    <col min="11784" max="11784" width="7" style="228" customWidth="1"/>
    <col min="11785" max="11785" width="3.42578125" style="228" customWidth="1"/>
    <col min="11786" max="11788" width="8.7109375" style="228"/>
    <col min="11789" max="11789" width="13.28515625" style="228" customWidth="1"/>
    <col min="11790" max="11790" width="16.28515625" style="228" customWidth="1"/>
    <col min="11791" max="12032" width="8.7109375" style="228"/>
    <col min="12033" max="12033" width="2.7109375" style="228" customWidth="1"/>
    <col min="12034" max="12034" width="15.42578125" style="228" customWidth="1"/>
    <col min="12035" max="12037" width="8.7109375" style="228"/>
    <col min="12038" max="12038" width="7.7109375" style="228" customWidth="1"/>
    <col min="12039" max="12039" width="8" style="228" customWidth="1"/>
    <col min="12040" max="12040" width="7" style="228" customWidth="1"/>
    <col min="12041" max="12041" width="3.42578125" style="228" customWidth="1"/>
    <col min="12042" max="12044" width="8.7109375" style="228"/>
    <col min="12045" max="12045" width="13.28515625" style="228" customWidth="1"/>
    <col min="12046" max="12046" width="16.28515625" style="228" customWidth="1"/>
    <col min="12047" max="12288" width="8.7109375" style="228"/>
    <col min="12289" max="12289" width="2.7109375" style="228" customWidth="1"/>
    <col min="12290" max="12290" width="15.42578125" style="228" customWidth="1"/>
    <col min="12291" max="12293" width="8.7109375" style="228"/>
    <col min="12294" max="12294" width="7.7109375" style="228" customWidth="1"/>
    <col min="12295" max="12295" width="8" style="228" customWidth="1"/>
    <col min="12296" max="12296" width="7" style="228" customWidth="1"/>
    <col min="12297" max="12297" width="3.42578125" style="228" customWidth="1"/>
    <col min="12298" max="12300" width="8.7109375" style="228"/>
    <col min="12301" max="12301" width="13.28515625" style="228" customWidth="1"/>
    <col min="12302" max="12302" width="16.28515625" style="228" customWidth="1"/>
    <col min="12303" max="12544" width="8.7109375" style="228"/>
    <col min="12545" max="12545" width="2.7109375" style="228" customWidth="1"/>
    <col min="12546" max="12546" width="15.42578125" style="228" customWidth="1"/>
    <col min="12547" max="12549" width="8.7109375" style="228"/>
    <col min="12550" max="12550" width="7.7109375" style="228" customWidth="1"/>
    <col min="12551" max="12551" width="8" style="228" customWidth="1"/>
    <col min="12552" max="12552" width="7" style="228" customWidth="1"/>
    <col min="12553" max="12553" width="3.42578125" style="228" customWidth="1"/>
    <col min="12554" max="12556" width="8.7109375" style="228"/>
    <col min="12557" max="12557" width="13.28515625" style="228" customWidth="1"/>
    <col min="12558" max="12558" width="16.28515625" style="228" customWidth="1"/>
    <col min="12559" max="12800" width="8.7109375" style="228"/>
    <col min="12801" max="12801" width="2.7109375" style="228" customWidth="1"/>
    <col min="12802" max="12802" width="15.42578125" style="228" customWidth="1"/>
    <col min="12803" max="12805" width="8.7109375" style="228"/>
    <col min="12806" max="12806" width="7.7109375" style="228" customWidth="1"/>
    <col min="12807" max="12807" width="8" style="228" customWidth="1"/>
    <col min="12808" max="12808" width="7" style="228" customWidth="1"/>
    <col min="12809" max="12809" width="3.42578125" style="228" customWidth="1"/>
    <col min="12810" max="12812" width="8.7109375" style="228"/>
    <col min="12813" max="12813" width="13.28515625" style="228" customWidth="1"/>
    <col min="12814" max="12814" width="16.28515625" style="228" customWidth="1"/>
    <col min="12815" max="13056" width="8.7109375" style="228"/>
    <col min="13057" max="13057" width="2.7109375" style="228" customWidth="1"/>
    <col min="13058" max="13058" width="15.42578125" style="228" customWidth="1"/>
    <col min="13059" max="13061" width="8.7109375" style="228"/>
    <col min="13062" max="13062" width="7.7109375" style="228" customWidth="1"/>
    <col min="13063" max="13063" width="8" style="228" customWidth="1"/>
    <col min="13064" max="13064" width="7" style="228" customWidth="1"/>
    <col min="13065" max="13065" width="3.42578125" style="228" customWidth="1"/>
    <col min="13066" max="13068" width="8.7109375" style="228"/>
    <col min="13069" max="13069" width="13.28515625" style="228" customWidth="1"/>
    <col min="13070" max="13070" width="16.28515625" style="228" customWidth="1"/>
    <col min="13071" max="13312" width="8.7109375" style="228"/>
    <col min="13313" max="13313" width="2.7109375" style="228" customWidth="1"/>
    <col min="13314" max="13314" width="15.42578125" style="228" customWidth="1"/>
    <col min="13315" max="13317" width="8.7109375" style="228"/>
    <col min="13318" max="13318" width="7.7109375" style="228" customWidth="1"/>
    <col min="13319" max="13319" width="8" style="228" customWidth="1"/>
    <col min="13320" max="13320" width="7" style="228" customWidth="1"/>
    <col min="13321" max="13321" width="3.42578125" style="228" customWidth="1"/>
    <col min="13322" max="13324" width="8.7109375" style="228"/>
    <col min="13325" max="13325" width="13.28515625" style="228" customWidth="1"/>
    <col min="13326" max="13326" width="16.28515625" style="228" customWidth="1"/>
    <col min="13327" max="13568" width="8.7109375" style="228"/>
    <col min="13569" max="13569" width="2.7109375" style="228" customWidth="1"/>
    <col min="13570" max="13570" width="15.42578125" style="228" customWidth="1"/>
    <col min="13571" max="13573" width="8.7109375" style="228"/>
    <col min="13574" max="13574" width="7.7109375" style="228" customWidth="1"/>
    <col min="13575" max="13575" width="8" style="228" customWidth="1"/>
    <col min="13576" max="13576" width="7" style="228" customWidth="1"/>
    <col min="13577" max="13577" width="3.42578125" style="228" customWidth="1"/>
    <col min="13578" max="13580" width="8.7109375" style="228"/>
    <col min="13581" max="13581" width="13.28515625" style="228" customWidth="1"/>
    <col min="13582" max="13582" width="16.28515625" style="228" customWidth="1"/>
    <col min="13583" max="13824" width="8.7109375" style="228"/>
    <col min="13825" max="13825" width="2.7109375" style="228" customWidth="1"/>
    <col min="13826" max="13826" width="15.42578125" style="228" customWidth="1"/>
    <col min="13827" max="13829" width="8.7109375" style="228"/>
    <col min="13830" max="13830" width="7.7109375" style="228" customWidth="1"/>
    <col min="13831" max="13831" width="8" style="228" customWidth="1"/>
    <col min="13832" max="13832" width="7" style="228" customWidth="1"/>
    <col min="13833" max="13833" width="3.42578125" style="228" customWidth="1"/>
    <col min="13834" max="13836" width="8.7109375" style="228"/>
    <col min="13837" max="13837" width="13.28515625" style="228" customWidth="1"/>
    <col min="13838" max="13838" width="16.28515625" style="228" customWidth="1"/>
    <col min="13839" max="14080" width="8.7109375" style="228"/>
    <col min="14081" max="14081" width="2.7109375" style="228" customWidth="1"/>
    <col min="14082" max="14082" width="15.42578125" style="228" customWidth="1"/>
    <col min="14083" max="14085" width="8.7109375" style="228"/>
    <col min="14086" max="14086" width="7.7109375" style="228" customWidth="1"/>
    <col min="14087" max="14087" width="8" style="228" customWidth="1"/>
    <col min="14088" max="14088" width="7" style="228" customWidth="1"/>
    <col min="14089" max="14089" width="3.42578125" style="228" customWidth="1"/>
    <col min="14090" max="14092" width="8.7109375" style="228"/>
    <col min="14093" max="14093" width="13.28515625" style="228" customWidth="1"/>
    <col min="14094" max="14094" width="16.28515625" style="228" customWidth="1"/>
    <col min="14095" max="14336" width="8.7109375" style="228"/>
    <col min="14337" max="14337" width="2.7109375" style="228" customWidth="1"/>
    <col min="14338" max="14338" width="15.42578125" style="228" customWidth="1"/>
    <col min="14339" max="14341" width="8.7109375" style="228"/>
    <col min="14342" max="14342" width="7.7109375" style="228" customWidth="1"/>
    <col min="14343" max="14343" width="8" style="228" customWidth="1"/>
    <col min="14344" max="14344" width="7" style="228" customWidth="1"/>
    <col min="14345" max="14345" width="3.42578125" style="228" customWidth="1"/>
    <col min="14346" max="14348" width="8.7109375" style="228"/>
    <col min="14349" max="14349" width="13.28515625" style="228" customWidth="1"/>
    <col min="14350" max="14350" width="16.28515625" style="228" customWidth="1"/>
    <col min="14351" max="14592" width="8.7109375" style="228"/>
    <col min="14593" max="14593" width="2.7109375" style="228" customWidth="1"/>
    <col min="14594" max="14594" width="15.42578125" style="228" customWidth="1"/>
    <col min="14595" max="14597" width="8.7109375" style="228"/>
    <col min="14598" max="14598" width="7.7109375" style="228" customWidth="1"/>
    <col min="14599" max="14599" width="8" style="228" customWidth="1"/>
    <col min="14600" max="14600" width="7" style="228" customWidth="1"/>
    <col min="14601" max="14601" width="3.42578125" style="228" customWidth="1"/>
    <col min="14602" max="14604" width="8.7109375" style="228"/>
    <col min="14605" max="14605" width="13.28515625" style="228" customWidth="1"/>
    <col min="14606" max="14606" width="16.28515625" style="228" customWidth="1"/>
    <col min="14607" max="14848" width="8.7109375" style="228"/>
    <col min="14849" max="14849" width="2.7109375" style="228" customWidth="1"/>
    <col min="14850" max="14850" width="15.42578125" style="228" customWidth="1"/>
    <col min="14851" max="14853" width="8.7109375" style="228"/>
    <col min="14854" max="14854" width="7.7109375" style="228" customWidth="1"/>
    <col min="14855" max="14855" width="8" style="228" customWidth="1"/>
    <col min="14856" max="14856" width="7" style="228" customWidth="1"/>
    <col min="14857" max="14857" width="3.42578125" style="228" customWidth="1"/>
    <col min="14858" max="14860" width="8.7109375" style="228"/>
    <col min="14861" max="14861" width="13.28515625" style="228" customWidth="1"/>
    <col min="14862" max="14862" width="16.28515625" style="228" customWidth="1"/>
    <col min="14863" max="15104" width="8.7109375" style="228"/>
    <col min="15105" max="15105" width="2.7109375" style="228" customWidth="1"/>
    <col min="15106" max="15106" width="15.42578125" style="228" customWidth="1"/>
    <col min="15107" max="15109" width="8.7109375" style="228"/>
    <col min="15110" max="15110" width="7.7109375" style="228" customWidth="1"/>
    <col min="15111" max="15111" width="8" style="228" customWidth="1"/>
    <col min="15112" max="15112" width="7" style="228" customWidth="1"/>
    <col min="15113" max="15113" width="3.42578125" style="228" customWidth="1"/>
    <col min="15114" max="15116" width="8.7109375" style="228"/>
    <col min="15117" max="15117" width="13.28515625" style="228" customWidth="1"/>
    <col min="15118" max="15118" width="16.28515625" style="228" customWidth="1"/>
    <col min="15119" max="15360" width="8.7109375" style="228"/>
    <col min="15361" max="15361" width="2.7109375" style="228" customWidth="1"/>
    <col min="15362" max="15362" width="15.42578125" style="228" customWidth="1"/>
    <col min="15363" max="15365" width="8.7109375" style="228"/>
    <col min="15366" max="15366" width="7.7109375" style="228" customWidth="1"/>
    <col min="15367" max="15367" width="8" style="228" customWidth="1"/>
    <col min="15368" max="15368" width="7" style="228" customWidth="1"/>
    <col min="15369" max="15369" width="3.42578125" style="228" customWidth="1"/>
    <col min="15370" max="15372" width="8.7109375" style="228"/>
    <col min="15373" max="15373" width="13.28515625" style="228" customWidth="1"/>
    <col min="15374" max="15374" width="16.28515625" style="228" customWidth="1"/>
    <col min="15375" max="15616" width="8.7109375" style="228"/>
    <col min="15617" max="15617" width="2.7109375" style="228" customWidth="1"/>
    <col min="15618" max="15618" width="15.42578125" style="228" customWidth="1"/>
    <col min="15619" max="15621" width="8.7109375" style="228"/>
    <col min="15622" max="15622" width="7.7109375" style="228" customWidth="1"/>
    <col min="15623" max="15623" width="8" style="228" customWidth="1"/>
    <col min="15624" max="15624" width="7" style="228" customWidth="1"/>
    <col min="15625" max="15625" width="3.42578125" style="228" customWidth="1"/>
    <col min="15626" max="15628" width="8.7109375" style="228"/>
    <col min="15629" max="15629" width="13.28515625" style="228" customWidth="1"/>
    <col min="15630" max="15630" width="16.28515625" style="228" customWidth="1"/>
    <col min="15631" max="15872" width="8.7109375" style="228"/>
    <col min="15873" max="15873" width="2.7109375" style="228" customWidth="1"/>
    <col min="15874" max="15874" width="15.42578125" style="228" customWidth="1"/>
    <col min="15875" max="15877" width="8.7109375" style="228"/>
    <col min="15878" max="15878" width="7.7109375" style="228" customWidth="1"/>
    <col min="15879" max="15879" width="8" style="228" customWidth="1"/>
    <col min="15880" max="15880" width="7" style="228" customWidth="1"/>
    <col min="15881" max="15881" width="3.42578125" style="228" customWidth="1"/>
    <col min="15882" max="15884" width="8.7109375" style="228"/>
    <col min="15885" max="15885" width="13.28515625" style="228" customWidth="1"/>
    <col min="15886" max="15886" width="16.28515625" style="228" customWidth="1"/>
    <col min="15887" max="16128" width="8.7109375" style="228"/>
    <col min="16129" max="16129" width="2.7109375" style="228" customWidth="1"/>
    <col min="16130" max="16130" width="15.42578125" style="228" customWidth="1"/>
    <col min="16131" max="16133" width="8.7109375" style="228"/>
    <col min="16134" max="16134" width="7.7109375" style="228" customWidth="1"/>
    <col min="16135" max="16135" width="8" style="228" customWidth="1"/>
    <col min="16136" max="16136" width="7" style="228" customWidth="1"/>
    <col min="16137" max="16137" width="3.42578125" style="228" customWidth="1"/>
    <col min="16138" max="16140" width="8.7109375" style="228"/>
    <col min="16141" max="16141" width="13.28515625" style="228" customWidth="1"/>
    <col min="16142" max="16142" width="16.28515625" style="228" customWidth="1"/>
    <col min="16143" max="16384" width="8.7109375" style="228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8.75" thickBot="1" x14ac:dyDescent="0.3">
      <c r="A4" s="549" t="s">
        <v>1299</v>
      </c>
      <c r="B4" s="550"/>
      <c r="C4" s="550"/>
      <c r="D4" s="550"/>
      <c r="E4" s="550"/>
      <c r="F4" s="550"/>
      <c r="G4" s="550"/>
      <c r="H4" s="550"/>
      <c r="I4" s="550"/>
      <c r="J4" s="550"/>
      <c r="K4" s="550"/>
      <c r="L4" s="550"/>
      <c r="M4" s="550"/>
      <c r="N4" s="550"/>
    </row>
    <row r="5" spans="1:14" s="155" customFormat="1" ht="34.5" thickBot="1" x14ac:dyDescent="0.3">
      <c r="A5" s="229" t="s">
        <v>0</v>
      </c>
      <c r="B5" s="230" t="s">
        <v>1</v>
      </c>
      <c r="C5" s="230" t="s">
        <v>3</v>
      </c>
      <c r="D5" s="230" t="s">
        <v>4</v>
      </c>
      <c r="E5" s="230" t="s">
        <v>5</v>
      </c>
      <c r="F5" s="230" t="s">
        <v>6</v>
      </c>
      <c r="G5" s="230" t="s">
        <v>7</v>
      </c>
      <c r="H5" s="230" t="s">
        <v>8</v>
      </c>
      <c r="I5" s="230" t="s">
        <v>10</v>
      </c>
      <c r="J5" s="230" t="s">
        <v>11</v>
      </c>
      <c r="K5" s="230" t="s">
        <v>12</v>
      </c>
      <c r="L5" s="230" t="s">
        <v>13</v>
      </c>
      <c r="M5" s="230" t="s">
        <v>14</v>
      </c>
      <c r="N5" s="9" t="s">
        <v>15</v>
      </c>
    </row>
    <row r="6" spans="1:14" s="155" customFormat="1" ht="13.5" thickBot="1" x14ac:dyDescent="0.3">
      <c r="A6" s="231">
        <v>3</v>
      </c>
      <c r="B6" s="487" t="s">
        <v>1300</v>
      </c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8"/>
    </row>
    <row r="7" spans="1:14" s="1" customFormat="1" ht="22.5" x14ac:dyDescent="0.2">
      <c r="A7" s="201">
        <v>1</v>
      </c>
      <c r="B7" s="184" t="s">
        <v>524</v>
      </c>
      <c r="C7" s="184" t="s">
        <v>526</v>
      </c>
      <c r="D7" s="184" t="s">
        <v>34</v>
      </c>
      <c r="E7" s="184" t="s">
        <v>517</v>
      </c>
      <c r="F7" s="186">
        <v>773</v>
      </c>
      <c r="G7" s="183">
        <v>1</v>
      </c>
      <c r="H7" s="59">
        <v>15</v>
      </c>
      <c r="I7" s="184" t="s">
        <v>67</v>
      </c>
      <c r="J7" s="184" t="s">
        <v>527</v>
      </c>
      <c r="K7" s="184" t="s">
        <v>528</v>
      </c>
      <c r="L7" s="184" t="s">
        <v>63</v>
      </c>
      <c r="M7" s="187">
        <v>7878895555</v>
      </c>
      <c r="N7" s="177">
        <v>7878895152</v>
      </c>
    </row>
    <row r="8" spans="1:14" s="1" customFormat="1" ht="45" x14ac:dyDescent="0.2">
      <c r="A8" s="189">
        <v>2</v>
      </c>
      <c r="B8" s="68" t="s">
        <v>657</v>
      </c>
      <c r="C8" s="68" t="s">
        <v>658</v>
      </c>
      <c r="D8" s="68" t="s">
        <v>659</v>
      </c>
      <c r="E8" s="68" t="s">
        <v>549</v>
      </c>
      <c r="F8" s="173">
        <v>767</v>
      </c>
      <c r="G8" s="174">
        <v>2</v>
      </c>
      <c r="H8" s="59">
        <v>34</v>
      </c>
      <c r="I8" s="68" t="s">
        <v>67</v>
      </c>
      <c r="J8" s="68" t="s">
        <v>313</v>
      </c>
      <c r="K8" s="68" t="s">
        <v>545</v>
      </c>
      <c r="L8" s="68" t="s">
        <v>63</v>
      </c>
      <c r="M8" s="175">
        <v>7878934423</v>
      </c>
      <c r="N8" s="176">
        <v>7878930291</v>
      </c>
    </row>
    <row r="9" spans="1:14" s="1" customFormat="1" ht="23.25" thickBot="1" x14ac:dyDescent="0.25">
      <c r="A9" s="232">
        <v>3</v>
      </c>
      <c r="B9" s="195" t="s">
        <v>541</v>
      </c>
      <c r="C9" s="195" t="s">
        <v>542</v>
      </c>
      <c r="D9" s="195" t="s">
        <v>543</v>
      </c>
      <c r="E9" s="195" t="s">
        <v>544</v>
      </c>
      <c r="F9" s="196">
        <v>707</v>
      </c>
      <c r="G9" s="197">
        <v>4</v>
      </c>
      <c r="H9" s="67">
        <v>52</v>
      </c>
      <c r="I9" s="195" t="s">
        <v>67</v>
      </c>
      <c r="J9" s="195" t="s">
        <v>313</v>
      </c>
      <c r="K9" s="195" t="s">
        <v>545</v>
      </c>
      <c r="L9" s="195" t="s">
        <v>63</v>
      </c>
      <c r="M9" s="198">
        <v>7878613330</v>
      </c>
      <c r="N9" s="199" t="s">
        <v>34</v>
      </c>
    </row>
    <row r="10" spans="1:14" s="1" customFormat="1" ht="12" thickBot="1" x14ac:dyDescent="0.25">
      <c r="A10" s="547"/>
      <c r="B10" s="547"/>
      <c r="C10" s="547"/>
      <c r="D10" s="547"/>
      <c r="E10" s="547"/>
      <c r="F10" s="547"/>
      <c r="G10" s="547"/>
      <c r="H10" s="384">
        <f>SUM(H7:H9)</f>
        <v>101</v>
      </c>
      <c r="I10" s="548"/>
      <c r="J10" s="548"/>
      <c r="K10" s="548"/>
      <c r="L10" s="548"/>
      <c r="M10" s="548"/>
      <c r="N10" s="548"/>
    </row>
    <row r="11" spans="1:14" s="1" customFormat="1" ht="13.5" thickBot="1" x14ac:dyDescent="0.25">
      <c r="A11" s="200">
        <v>1</v>
      </c>
      <c r="B11" s="545" t="s">
        <v>660</v>
      </c>
      <c r="C11" s="545"/>
      <c r="D11" s="545"/>
      <c r="E11" s="545"/>
      <c r="F11" s="545"/>
      <c r="G11" s="545"/>
      <c r="H11" s="545"/>
      <c r="I11" s="545"/>
      <c r="J11" s="545"/>
      <c r="K11" s="545"/>
      <c r="L11" s="545"/>
      <c r="M11" s="545"/>
      <c r="N11" s="546"/>
    </row>
    <row r="12" spans="1:14" s="1" customFormat="1" ht="23.25" thickBot="1" x14ac:dyDescent="0.25">
      <c r="A12" s="233">
        <v>1</v>
      </c>
      <c r="B12" s="234" t="s">
        <v>694</v>
      </c>
      <c r="C12" s="234" t="s">
        <v>695</v>
      </c>
      <c r="D12" s="234" t="s">
        <v>696</v>
      </c>
      <c r="E12" s="234" t="s">
        <v>697</v>
      </c>
      <c r="F12" s="235">
        <v>6592814</v>
      </c>
      <c r="G12" s="236">
        <v>1</v>
      </c>
      <c r="H12" s="382">
        <v>49</v>
      </c>
      <c r="I12" s="234" t="s">
        <v>67</v>
      </c>
      <c r="J12" s="234" t="s">
        <v>698</v>
      </c>
      <c r="K12" s="234" t="s">
        <v>240</v>
      </c>
      <c r="L12" s="234" t="s">
        <v>63</v>
      </c>
      <c r="M12" s="237">
        <v>7878981000</v>
      </c>
      <c r="N12" s="238">
        <v>7878987738</v>
      </c>
    </row>
    <row r="13" spans="1:14" s="1" customFormat="1" ht="13.5" thickBot="1" x14ac:dyDescent="0.25">
      <c r="A13" s="547"/>
      <c r="B13" s="547"/>
      <c r="C13" s="547"/>
      <c r="D13" s="547"/>
      <c r="E13" s="547"/>
      <c r="F13" s="547"/>
      <c r="G13" s="547"/>
      <c r="H13" s="383">
        <f>H12</f>
        <v>49</v>
      </c>
      <c r="I13" s="548"/>
      <c r="J13" s="548"/>
      <c r="K13" s="548"/>
      <c r="L13" s="548"/>
      <c r="M13" s="548"/>
      <c r="N13" s="548"/>
    </row>
    <row r="14" spans="1:14" s="1" customFormat="1" ht="13.5" thickBot="1" x14ac:dyDescent="0.25">
      <c r="A14" s="207">
        <v>7</v>
      </c>
      <c r="B14" s="518" t="s">
        <v>741</v>
      </c>
      <c r="C14" s="518"/>
      <c r="D14" s="518"/>
      <c r="E14" s="518"/>
      <c r="F14" s="518"/>
      <c r="G14" s="518"/>
      <c r="H14" s="518"/>
      <c r="I14" s="518"/>
      <c r="J14" s="518"/>
      <c r="K14" s="518"/>
      <c r="L14" s="518"/>
      <c r="M14" s="518"/>
      <c r="N14" s="519"/>
    </row>
    <row r="15" spans="1:14" s="1" customFormat="1" ht="33.75" x14ac:dyDescent="0.2">
      <c r="A15" s="189">
        <v>1</v>
      </c>
      <c r="B15" s="68" t="s">
        <v>1155</v>
      </c>
      <c r="C15" s="68" t="s">
        <v>836</v>
      </c>
      <c r="D15" s="68" t="s">
        <v>837</v>
      </c>
      <c r="E15" s="68" t="s">
        <v>783</v>
      </c>
      <c r="F15" s="173">
        <v>623</v>
      </c>
      <c r="G15" s="174">
        <v>2</v>
      </c>
      <c r="H15" s="109">
        <v>47</v>
      </c>
      <c r="I15" s="68" t="s">
        <v>67</v>
      </c>
      <c r="J15" s="68" t="s">
        <v>838</v>
      </c>
      <c r="K15" s="68" t="s">
        <v>307</v>
      </c>
      <c r="L15" s="68" t="s">
        <v>186</v>
      </c>
      <c r="M15" s="175">
        <v>7872542358</v>
      </c>
      <c r="N15" s="176">
        <v>7878512134</v>
      </c>
    </row>
    <row r="16" spans="1:14" s="1" customFormat="1" ht="45" x14ac:dyDescent="0.2">
      <c r="A16" s="189">
        <f>+A15+1</f>
        <v>2</v>
      </c>
      <c r="B16" s="68" t="s">
        <v>1301</v>
      </c>
      <c r="C16" s="68" t="s">
        <v>1302</v>
      </c>
      <c r="D16" s="68"/>
      <c r="E16" s="68" t="s">
        <v>855</v>
      </c>
      <c r="F16" s="173">
        <v>767</v>
      </c>
      <c r="G16" s="174">
        <v>2</v>
      </c>
      <c r="H16" s="109">
        <v>27</v>
      </c>
      <c r="I16" s="68" t="s">
        <v>67</v>
      </c>
      <c r="J16" s="68" t="s">
        <v>856</v>
      </c>
      <c r="K16" s="68" t="s">
        <v>68</v>
      </c>
      <c r="L16" s="68" t="s">
        <v>464</v>
      </c>
      <c r="M16" s="175" t="s">
        <v>857</v>
      </c>
      <c r="N16" s="176"/>
    </row>
    <row r="17" spans="1:17" s="1" customFormat="1" ht="22.5" x14ac:dyDescent="0.2">
      <c r="A17" s="189">
        <f t="shared" ref="A17:A19" si="0">+A16+1</f>
        <v>3</v>
      </c>
      <c r="B17" s="68" t="s">
        <v>860</v>
      </c>
      <c r="C17" s="68" t="s">
        <v>862</v>
      </c>
      <c r="D17" s="68" t="s">
        <v>863</v>
      </c>
      <c r="E17" s="68" t="s">
        <v>864</v>
      </c>
      <c r="F17" s="173">
        <v>662</v>
      </c>
      <c r="G17" s="174">
        <v>2</v>
      </c>
      <c r="H17" s="109">
        <v>42</v>
      </c>
      <c r="I17" s="68" t="s">
        <v>29</v>
      </c>
      <c r="J17" s="68" t="s">
        <v>865</v>
      </c>
      <c r="K17" s="68" t="s">
        <v>866</v>
      </c>
      <c r="L17" s="68" t="s">
        <v>201</v>
      </c>
      <c r="M17" s="175">
        <v>7878722045</v>
      </c>
      <c r="N17" s="176">
        <v>7878302654</v>
      </c>
    </row>
    <row r="18" spans="1:17" s="1" customFormat="1" ht="45" x14ac:dyDescent="0.2">
      <c r="A18" s="189">
        <f t="shared" si="0"/>
        <v>4</v>
      </c>
      <c r="B18" s="68" t="s">
        <v>764</v>
      </c>
      <c r="C18" s="68" t="s">
        <v>1402</v>
      </c>
      <c r="D18" s="68" t="s">
        <v>34</v>
      </c>
      <c r="E18" s="68" t="s">
        <v>745</v>
      </c>
      <c r="F18" s="173">
        <v>603</v>
      </c>
      <c r="G18" s="174">
        <v>3</v>
      </c>
      <c r="H18" s="109">
        <v>74</v>
      </c>
      <c r="I18" s="68" t="s">
        <v>67</v>
      </c>
      <c r="J18" s="68" t="s">
        <v>766</v>
      </c>
      <c r="K18" s="68" t="s">
        <v>767</v>
      </c>
      <c r="L18" s="68" t="s">
        <v>63</v>
      </c>
      <c r="M18" s="175">
        <v>7878828000</v>
      </c>
      <c r="N18" s="176">
        <v>7878821030</v>
      </c>
    </row>
    <row r="19" spans="1:17" s="1" customFormat="1" ht="33.75" x14ac:dyDescent="0.2">
      <c r="A19" s="189">
        <f t="shared" si="0"/>
        <v>5</v>
      </c>
      <c r="B19" s="68" t="s">
        <v>906</v>
      </c>
      <c r="C19" s="68" t="s">
        <v>907</v>
      </c>
      <c r="D19" s="68" t="s">
        <v>908</v>
      </c>
      <c r="E19" s="68" t="s">
        <v>886</v>
      </c>
      <c r="F19" s="173">
        <v>667</v>
      </c>
      <c r="G19" s="174">
        <v>3</v>
      </c>
      <c r="H19" s="109">
        <v>74</v>
      </c>
      <c r="I19" s="68" t="s">
        <v>67</v>
      </c>
      <c r="J19" s="68" t="s">
        <v>169</v>
      </c>
      <c r="K19" s="68" t="s">
        <v>909</v>
      </c>
      <c r="L19" s="68" t="s">
        <v>63</v>
      </c>
      <c r="M19" s="175">
        <v>7878997777</v>
      </c>
      <c r="N19" s="176">
        <v>7878996040</v>
      </c>
    </row>
    <row r="20" spans="1:17" s="1" customFormat="1" ht="22.5" x14ac:dyDescent="0.2">
      <c r="A20" s="189">
        <v>6</v>
      </c>
      <c r="B20" s="192" t="s">
        <v>898</v>
      </c>
      <c r="C20" s="192" t="s">
        <v>899</v>
      </c>
      <c r="D20" s="192" t="s">
        <v>900</v>
      </c>
      <c r="E20" s="192" t="s">
        <v>886</v>
      </c>
      <c r="F20" s="210">
        <v>667</v>
      </c>
      <c r="G20" s="191"/>
      <c r="H20" s="109">
        <v>13</v>
      </c>
      <c r="I20" s="192" t="s">
        <v>29</v>
      </c>
      <c r="J20" s="192" t="s">
        <v>1303</v>
      </c>
      <c r="K20" s="192" t="s">
        <v>902</v>
      </c>
      <c r="L20" s="192" t="s">
        <v>63</v>
      </c>
      <c r="M20" s="193" t="s">
        <v>903</v>
      </c>
      <c r="N20" s="194"/>
      <c r="Q20" s="380"/>
    </row>
    <row r="21" spans="1:17" s="1" customFormat="1" ht="34.5" thickBot="1" x14ac:dyDescent="0.25">
      <c r="A21" s="189">
        <v>7</v>
      </c>
      <c r="B21" s="195" t="s">
        <v>826</v>
      </c>
      <c r="C21" s="195" t="s">
        <v>827</v>
      </c>
      <c r="D21" s="195" t="s">
        <v>782</v>
      </c>
      <c r="E21" s="195" t="s">
        <v>783</v>
      </c>
      <c r="F21" s="196">
        <v>622</v>
      </c>
      <c r="G21" s="197">
        <v>3</v>
      </c>
      <c r="H21" s="385">
        <v>75</v>
      </c>
      <c r="I21" s="195" t="s">
        <v>828</v>
      </c>
      <c r="J21" s="195" t="s">
        <v>829</v>
      </c>
      <c r="K21" s="195" t="s">
        <v>830</v>
      </c>
      <c r="L21" s="195" t="s">
        <v>831</v>
      </c>
      <c r="M21" s="198">
        <v>7878512158</v>
      </c>
      <c r="N21" s="199">
        <v>7878517600</v>
      </c>
    </row>
    <row r="22" spans="1:17" s="1" customFormat="1" ht="12" thickBot="1" x14ac:dyDescent="0.25">
      <c r="A22" s="178"/>
      <c r="B22" s="179"/>
      <c r="C22" s="179"/>
      <c r="D22" s="179"/>
      <c r="E22" s="179"/>
      <c r="F22" s="180"/>
      <c r="G22" s="239"/>
      <c r="H22" s="386">
        <f>SUM(H15:H21)</f>
        <v>352</v>
      </c>
      <c r="I22" s="179"/>
      <c r="J22" s="179"/>
      <c r="K22" s="179"/>
      <c r="L22" s="179"/>
      <c r="M22" s="181"/>
      <c r="N22" s="181"/>
    </row>
    <row r="23" spans="1:17" s="1" customFormat="1" ht="13.5" thickBot="1" x14ac:dyDescent="0.25">
      <c r="A23" s="221">
        <v>1</v>
      </c>
      <c r="B23" s="502" t="s">
        <v>1304</v>
      </c>
      <c r="C23" s="502"/>
      <c r="D23" s="502"/>
      <c r="E23" s="502"/>
      <c r="F23" s="502"/>
      <c r="G23" s="502"/>
      <c r="H23" s="502"/>
      <c r="I23" s="502"/>
      <c r="J23" s="502"/>
      <c r="K23" s="502"/>
      <c r="L23" s="502"/>
      <c r="M23" s="502"/>
      <c r="N23" s="503"/>
    </row>
    <row r="24" spans="1:17" s="1" customFormat="1" ht="34.5" thickBot="1" x14ac:dyDescent="0.25">
      <c r="A24" s="240">
        <v>1</v>
      </c>
      <c r="B24" s="184" t="s">
        <v>1110</v>
      </c>
      <c r="C24" s="184" t="s">
        <v>1111</v>
      </c>
      <c r="D24" s="184" t="s">
        <v>1112</v>
      </c>
      <c r="E24" s="184" t="s">
        <v>1113</v>
      </c>
      <c r="F24" s="186">
        <v>601</v>
      </c>
      <c r="G24" s="183">
        <v>4</v>
      </c>
      <c r="H24" s="381">
        <v>35</v>
      </c>
      <c r="I24" s="184" t="s">
        <v>67</v>
      </c>
      <c r="J24" s="184" t="s">
        <v>1114</v>
      </c>
      <c r="K24" s="184" t="s">
        <v>1115</v>
      </c>
      <c r="L24" s="184" t="s">
        <v>63</v>
      </c>
      <c r="M24" s="187">
        <v>7878291717</v>
      </c>
      <c r="N24" s="187">
        <v>7878295105</v>
      </c>
    </row>
    <row r="25" spans="1:17" ht="15.75" thickBot="1" x14ac:dyDescent="0.3">
      <c r="H25" s="145">
        <f>H24</f>
        <v>35</v>
      </c>
    </row>
    <row r="27" spans="1:17" x14ac:dyDescent="0.25">
      <c r="A27" s="552" t="s">
        <v>1305</v>
      </c>
      <c r="B27" s="552"/>
      <c r="C27" s="552"/>
      <c r="D27" s="552"/>
      <c r="E27" s="552"/>
      <c r="F27" s="552"/>
      <c r="G27" s="552"/>
      <c r="H27" s="226">
        <f>+H10+H13+H22+H25</f>
        <v>537</v>
      </c>
    </row>
    <row r="28" spans="1:17" x14ac:dyDescent="0.25">
      <c r="A28" s="551" t="s">
        <v>1306</v>
      </c>
      <c r="B28" s="551"/>
      <c r="C28" s="551"/>
      <c r="D28" s="551"/>
      <c r="E28" s="551"/>
      <c r="F28" s="551"/>
      <c r="G28" s="551"/>
      <c r="H28" s="241">
        <f>A6+A11+A14+A23</f>
        <v>12</v>
      </c>
    </row>
  </sheetData>
  <mergeCells count="14">
    <mergeCell ref="A28:G28"/>
    <mergeCell ref="B11:N11"/>
    <mergeCell ref="A13:G13"/>
    <mergeCell ref="I13:N13"/>
    <mergeCell ref="B14:N14"/>
    <mergeCell ref="B23:N23"/>
    <mergeCell ref="A27:G27"/>
    <mergeCell ref="A10:G10"/>
    <mergeCell ref="I10:N10"/>
    <mergeCell ref="A1:C1"/>
    <mergeCell ref="A2:C2"/>
    <mergeCell ref="A3:C3"/>
    <mergeCell ref="A4:N4"/>
    <mergeCell ref="B6:N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7BE3D6-E36C-4909-85C0-21826A778592}">
  <dimension ref="A1:T48"/>
  <sheetViews>
    <sheetView topLeftCell="A22" workbookViewId="0">
      <selection activeCell="B31" sqref="B31"/>
    </sheetView>
  </sheetViews>
  <sheetFormatPr defaultColWidth="8.7109375" defaultRowHeight="15" x14ac:dyDescent="0.25"/>
  <cols>
    <col min="1" max="1" width="3" style="251" customWidth="1"/>
    <col min="2" max="2" width="10" style="66" customWidth="1"/>
    <col min="3" max="3" width="8.7109375" style="66"/>
    <col min="4" max="4" width="11" style="66" customWidth="1"/>
    <col min="5" max="5" width="11.85546875" style="66" customWidth="1"/>
    <col min="6" max="6" width="8.7109375" style="212"/>
    <col min="7" max="7" width="10.42578125" style="211" customWidth="1"/>
    <col min="8" max="8" width="9.7109375" style="211" customWidth="1"/>
    <col min="9" max="9" width="6.140625" style="66" customWidth="1"/>
    <col min="10" max="10" width="8.7109375" style="66"/>
    <col min="11" max="11" width="9.42578125" style="66" customWidth="1"/>
    <col min="12" max="12" width="10.140625" style="66" customWidth="1"/>
    <col min="13" max="13" width="12.85546875" style="213" customWidth="1"/>
    <col min="14" max="14" width="13.28515625" style="213" customWidth="1"/>
    <col min="15" max="247" width="8.7109375" style="66"/>
    <col min="248" max="248" width="3" style="66" customWidth="1"/>
    <col min="249" max="250" width="8.7109375" style="66"/>
    <col min="251" max="251" width="11" style="66" customWidth="1"/>
    <col min="252" max="252" width="11.85546875" style="66" customWidth="1"/>
    <col min="253" max="253" width="8.7109375" style="66"/>
    <col min="254" max="254" width="10.42578125" style="66" customWidth="1"/>
    <col min="255" max="255" width="9.7109375" style="66" customWidth="1"/>
    <col min="256" max="256" width="6.140625" style="66" customWidth="1"/>
    <col min="257" max="258" width="8.7109375" style="66"/>
    <col min="259" max="259" width="10.140625" style="66" customWidth="1"/>
    <col min="260" max="260" width="12.85546875" style="66" customWidth="1"/>
    <col min="261" max="261" width="13.28515625" style="66" customWidth="1"/>
    <col min="262" max="503" width="8.7109375" style="66"/>
    <col min="504" max="504" width="3" style="66" customWidth="1"/>
    <col min="505" max="506" width="8.7109375" style="66"/>
    <col min="507" max="507" width="11" style="66" customWidth="1"/>
    <col min="508" max="508" width="11.85546875" style="66" customWidth="1"/>
    <col min="509" max="509" width="8.7109375" style="66"/>
    <col min="510" max="510" width="10.42578125" style="66" customWidth="1"/>
    <col min="511" max="511" width="9.7109375" style="66" customWidth="1"/>
    <col min="512" max="512" width="6.140625" style="66" customWidth="1"/>
    <col min="513" max="514" width="8.7109375" style="66"/>
    <col min="515" max="515" width="10.140625" style="66" customWidth="1"/>
    <col min="516" max="516" width="12.85546875" style="66" customWidth="1"/>
    <col min="517" max="517" width="13.28515625" style="66" customWidth="1"/>
    <col min="518" max="759" width="8.7109375" style="66"/>
    <col min="760" max="760" width="3" style="66" customWidth="1"/>
    <col min="761" max="762" width="8.7109375" style="66"/>
    <col min="763" max="763" width="11" style="66" customWidth="1"/>
    <col min="764" max="764" width="11.85546875" style="66" customWidth="1"/>
    <col min="765" max="765" width="8.7109375" style="66"/>
    <col min="766" max="766" width="10.42578125" style="66" customWidth="1"/>
    <col min="767" max="767" width="9.7109375" style="66" customWidth="1"/>
    <col min="768" max="768" width="6.140625" style="66" customWidth="1"/>
    <col min="769" max="770" width="8.7109375" style="66"/>
    <col min="771" max="771" width="10.140625" style="66" customWidth="1"/>
    <col min="772" max="772" width="12.85546875" style="66" customWidth="1"/>
    <col min="773" max="773" width="13.28515625" style="66" customWidth="1"/>
    <col min="774" max="1015" width="8.7109375" style="66"/>
    <col min="1016" max="1016" width="3" style="66" customWidth="1"/>
    <col min="1017" max="1018" width="8.7109375" style="66"/>
    <col min="1019" max="1019" width="11" style="66" customWidth="1"/>
    <col min="1020" max="1020" width="11.85546875" style="66" customWidth="1"/>
    <col min="1021" max="1021" width="8.7109375" style="66"/>
    <col min="1022" max="1022" width="10.42578125" style="66" customWidth="1"/>
    <col min="1023" max="1023" width="9.7109375" style="66" customWidth="1"/>
    <col min="1024" max="1024" width="6.140625" style="66" customWidth="1"/>
    <col min="1025" max="1026" width="8.7109375" style="66"/>
    <col min="1027" max="1027" width="10.140625" style="66" customWidth="1"/>
    <col min="1028" max="1028" width="12.85546875" style="66" customWidth="1"/>
    <col min="1029" max="1029" width="13.28515625" style="66" customWidth="1"/>
    <col min="1030" max="1271" width="8.7109375" style="66"/>
    <col min="1272" max="1272" width="3" style="66" customWidth="1"/>
    <col min="1273" max="1274" width="8.7109375" style="66"/>
    <col min="1275" max="1275" width="11" style="66" customWidth="1"/>
    <col min="1276" max="1276" width="11.85546875" style="66" customWidth="1"/>
    <col min="1277" max="1277" width="8.7109375" style="66"/>
    <col min="1278" max="1278" width="10.42578125" style="66" customWidth="1"/>
    <col min="1279" max="1279" width="9.7109375" style="66" customWidth="1"/>
    <col min="1280" max="1280" width="6.140625" style="66" customWidth="1"/>
    <col min="1281" max="1282" width="8.7109375" style="66"/>
    <col min="1283" max="1283" width="10.140625" style="66" customWidth="1"/>
    <col min="1284" max="1284" width="12.85546875" style="66" customWidth="1"/>
    <col min="1285" max="1285" width="13.28515625" style="66" customWidth="1"/>
    <col min="1286" max="1527" width="8.7109375" style="66"/>
    <col min="1528" max="1528" width="3" style="66" customWidth="1"/>
    <col min="1529" max="1530" width="8.7109375" style="66"/>
    <col min="1531" max="1531" width="11" style="66" customWidth="1"/>
    <col min="1532" max="1532" width="11.85546875" style="66" customWidth="1"/>
    <col min="1533" max="1533" width="8.7109375" style="66"/>
    <col min="1534" max="1534" width="10.42578125" style="66" customWidth="1"/>
    <col min="1535" max="1535" width="9.7109375" style="66" customWidth="1"/>
    <col min="1536" max="1536" width="6.140625" style="66" customWidth="1"/>
    <col min="1537" max="1538" width="8.7109375" style="66"/>
    <col min="1539" max="1539" width="10.140625" style="66" customWidth="1"/>
    <col min="1540" max="1540" width="12.85546875" style="66" customWidth="1"/>
    <col min="1541" max="1541" width="13.28515625" style="66" customWidth="1"/>
    <col min="1542" max="1783" width="8.7109375" style="66"/>
    <col min="1784" max="1784" width="3" style="66" customWidth="1"/>
    <col min="1785" max="1786" width="8.7109375" style="66"/>
    <col min="1787" max="1787" width="11" style="66" customWidth="1"/>
    <col min="1788" max="1788" width="11.85546875" style="66" customWidth="1"/>
    <col min="1789" max="1789" width="8.7109375" style="66"/>
    <col min="1790" max="1790" width="10.42578125" style="66" customWidth="1"/>
    <col min="1791" max="1791" width="9.7109375" style="66" customWidth="1"/>
    <col min="1792" max="1792" width="6.140625" style="66" customWidth="1"/>
    <col min="1793" max="1794" width="8.7109375" style="66"/>
    <col min="1795" max="1795" width="10.140625" style="66" customWidth="1"/>
    <col min="1796" max="1796" width="12.85546875" style="66" customWidth="1"/>
    <col min="1797" max="1797" width="13.28515625" style="66" customWidth="1"/>
    <col min="1798" max="2039" width="8.7109375" style="66"/>
    <col min="2040" max="2040" width="3" style="66" customWidth="1"/>
    <col min="2041" max="2042" width="8.7109375" style="66"/>
    <col min="2043" max="2043" width="11" style="66" customWidth="1"/>
    <col min="2044" max="2044" width="11.85546875" style="66" customWidth="1"/>
    <col min="2045" max="2045" width="8.7109375" style="66"/>
    <col min="2046" max="2046" width="10.42578125" style="66" customWidth="1"/>
    <col min="2047" max="2047" width="9.7109375" style="66" customWidth="1"/>
    <col min="2048" max="2048" width="6.140625" style="66" customWidth="1"/>
    <col min="2049" max="2050" width="8.7109375" style="66"/>
    <col min="2051" max="2051" width="10.140625" style="66" customWidth="1"/>
    <col min="2052" max="2052" width="12.85546875" style="66" customWidth="1"/>
    <col min="2053" max="2053" width="13.28515625" style="66" customWidth="1"/>
    <col min="2054" max="2295" width="8.7109375" style="66"/>
    <col min="2296" max="2296" width="3" style="66" customWidth="1"/>
    <col min="2297" max="2298" width="8.7109375" style="66"/>
    <col min="2299" max="2299" width="11" style="66" customWidth="1"/>
    <col min="2300" max="2300" width="11.85546875" style="66" customWidth="1"/>
    <col min="2301" max="2301" width="8.7109375" style="66"/>
    <col min="2302" max="2302" width="10.42578125" style="66" customWidth="1"/>
    <col min="2303" max="2303" width="9.7109375" style="66" customWidth="1"/>
    <col min="2304" max="2304" width="6.140625" style="66" customWidth="1"/>
    <col min="2305" max="2306" width="8.7109375" style="66"/>
    <col min="2307" max="2307" width="10.140625" style="66" customWidth="1"/>
    <col min="2308" max="2308" width="12.85546875" style="66" customWidth="1"/>
    <col min="2309" max="2309" width="13.28515625" style="66" customWidth="1"/>
    <col min="2310" max="2551" width="8.7109375" style="66"/>
    <col min="2552" max="2552" width="3" style="66" customWidth="1"/>
    <col min="2553" max="2554" width="8.7109375" style="66"/>
    <col min="2555" max="2555" width="11" style="66" customWidth="1"/>
    <col min="2556" max="2556" width="11.85546875" style="66" customWidth="1"/>
    <col min="2557" max="2557" width="8.7109375" style="66"/>
    <col min="2558" max="2558" width="10.42578125" style="66" customWidth="1"/>
    <col min="2559" max="2559" width="9.7109375" style="66" customWidth="1"/>
    <col min="2560" max="2560" width="6.140625" style="66" customWidth="1"/>
    <col min="2561" max="2562" width="8.7109375" style="66"/>
    <col min="2563" max="2563" width="10.140625" style="66" customWidth="1"/>
    <col min="2564" max="2564" width="12.85546875" style="66" customWidth="1"/>
    <col min="2565" max="2565" width="13.28515625" style="66" customWidth="1"/>
    <col min="2566" max="2807" width="8.7109375" style="66"/>
    <col min="2808" max="2808" width="3" style="66" customWidth="1"/>
    <col min="2809" max="2810" width="8.7109375" style="66"/>
    <col min="2811" max="2811" width="11" style="66" customWidth="1"/>
    <col min="2812" max="2812" width="11.85546875" style="66" customWidth="1"/>
    <col min="2813" max="2813" width="8.7109375" style="66"/>
    <col min="2814" max="2814" width="10.42578125" style="66" customWidth="1"/>
    <col min="2815" max="2815" width="9.7109375" style="66" customWidth="1"/>
    <col min="2816" max="2816" width="6.140625" style="66" customWidth="1"/>
    <col min="2817" max="2818" width="8.7109375" style="66"/>
    <col min="2819" max="2819" width="10.140625" style="66" customWidth="1"/>
    <col min="2820" max="2820" width="12.85546875" style="66" customWidth="1"/>
    <col min="2821" max="2821" width="13.28515625" style="66" customWidth="1"/>
    <col min="2822" max="3063" width="8.7109375" style="66"/>
    <col min="3064" max="3064" width="3" style="66" customWidth="1"/>
    <col min="3065" max="3066" width="8.7109375" style="66"/>
    <col min="3067" max="3067" width="11" style="66" customWidth="1"/>
    <col min="3068" max="3068" width="11.85546875" style="66" customWidth="1"/>
    <col min="3069" max="3069" width="8.7109375" style="66"/>
    <col min="3070" max="3070" width="10.42578125" style="66" customWidth="1"/>
    <col min="3071" max="3071" width="9.7109375" style="66" customWidth="1"/>
    <col min="3072" max="3072" width="6.140625" style="66" customWidth="1"/>
    <col min="3073" max="3074" width="8.7109375" style="66"/>
    <col min="3075" max="3075" width="10.140625" style="66" customWidth="1"/>
    <col min="3076" max="3076" width="12.85546875" style="66" customWidth="1"/>
    <col min="3077" max="3077" width="13.28515625" style="66" customWidth="1"/>
    <col min="3078" max="3319" width="8.7109375" style="66"/>
    <col min="3320" max="3320" width="3" style="66" customWidth="1"/>
    <col min="3321" max="3322" width="8.7109375" style="66"/>
    <col min="3323" max="3323" width="11" style="66" customWidth="1"/>
    <col min="3324" max="3324" width="11.85546875" style="66" customWidth="1"/>
    <col min="3325" max="3325" width="8.7109375" style="66"/>
    <col min="3326" max="3326" width="10.42578125" style="66" customWidth="1"/>
    <col min="3327" max="3327" width="9.7109375" style="66" customWidth="1"/>
    <col min="3328" max="3328" width="6.140625" style="66" customWidth="1"/>
    <col min="3329" max="3330" width="8.7109375" style="66"/>
    <col min="3331" max="3331" width="10.140625" style="66" customWidth="1"/>
    <col min="3332" max="3332" width="12.85546875" style="66" customWidth="1"/>
    <col min="3333" max="3333" width="13.28515625" style="66" customWidth="1"/>
    <col min="3334" max="3575" width="8.7109375" style="66"/>
    <col min="3576" max="3576" width="3" style="66" customWidth="1"/>
    <col min="3577" max="3578" width="8.7109375" style="66"/>
    <col min="3579" max="3579" width="11" style="66" customWidth="1"/>
    <col min="3580" max="3580" width="11.85546875" style="66" customWidth="1"/>
    <col min="3581" max="3581" width="8.7109375" style="66"/>
    <col min="3582" max="3582" width="10.42578125" style="66" customWidth="1"/>
    <col min="3583" max="3583" width="9.7109375" style="66" customWidth="1"/>
    <col min="3584" max="3584" width="6.140625" style="66" customWidth="1"/>
    <col min="3585" max="3586" width="8.7109375" style="66"/>
    <col min="3587" max="3587" width="10.140625" style="66" customWidth="1"/>
    <col min="3588" max="3588" width="12.85546875" style="66" customWidth="1"/>
    <col min="3589" max="3589" width="13.28515625" style="66" customWidth="1"/>
    <col min="3590" max="3831" width="8.7109375" style="66"/>
    <col min="3832" max="3832" width="3" style="66" customWidth="1"/>
    <col min="3833" max="3834" width="8.7109375" style="66"/>
    <col min="3835" max="3835" width="11" style="66" customWidth="1"/>
    <col min="3836" max="3836" width="11.85546875" style="66" customWidth="1"/>
    <col min="3837" max="3837" width="8.7109375" style="66"/>
    <col min="3838" max="3838" width="10.42578125" style="66" customWidth="1"/>
    <col min="3839" max="3839" width="9.7109375" style="66" customWidth="1"/>
    <col min="3840" max="3840" width="6.140625" style="66" customWidth="1"/>
    <col min="3841" max="3842" width="8.7109375" style="66"/>
    <col min="3843" max="3843" width="10.140625" style="66" customWidth="1"/>
    <col min="3844" max="3844" width="12.85546875" style="66" customWidth="1"/>
    <col min="3845" max="3845" width="13.28515625" style="66" customWidth="1"/>
    <col min="3846" max="4087" width="8.7109375" style="66"/>
    <col min="4088" max="4088" width="3" style="66" customWidth="1"/>
    <col min="4089" max="4090" width="8.7109375" style="66"/>
    <col min="4091" max="4091" width="11" style="66" customWidth="1"/>
    <col min="4092" max="4092" width="11.85546875" style="66" customWidth="1"/>
    <col min="4093" max="4093" width="8.7109375" style="66"/>
    <col min="4094" max="4094" width="10.42578125" style="66" customWidth="1"/>
    <col min="4095" max="4095" width="9.7109375" style="66" customWidth="1"/>
    <col min="4096" max="4096" width="6.140625" style="66" customWidth="1"/>
    <col min="4097" max="4098" width="8.7109375" style="66"/>
    <col min="4099" max="4099" width="10.140625" style="66" customWidth="1"/>
    <col min="4100" max="4100" width="12.85546875" style="66" customWidth="1"/>
    <col min="4101" max="4101" width="13.28515625" style="66" customWidth="1"/>
    <col min="4102" max="4343" width="8.7109375" style="66"/>
    <col min="4344" max="4344" width="3" style="66" customWidth="1"/>
    <col min="4345" max="4346" width="8.7109375" style="66"/>
    <col min="4347" max="4347" width="11" style="66" customWidth="1"/>
    <col min="4348" max="4348" width="11.85546875" style="66" customWidth="1"/>
    <col min="4349" max="4349" width="8.7109375" style="66"/>
    <col min="4350" max="4350" width="10.42578125" style="66" customWidth="1"/>
    <col min="4351" max="4351" width="9.7109375" style="66" customWidth="1"/>
    <col min="4352" max="4352" width="6.140625" style="66" customWidth="1"/>
    <col min="4353" max="4354" width="8.7109375" style="66"/>
    <col min="4355" max="4355" width="10.140625" style="66" customWidth="1"/>
    <col min="4356" max="4356" width="12.85546875" style="66" customWidth="1"/>
    <col min="4357" max="4357" width="13.28515625" style="66" customWidth="1"/>
    <col min="4358" max="4599" width="8.7109375" style="66"/>
    <col min="4600" max="4600" width="3" style="66" customWidth="1"/>
    <col min="4601" max="4602" width="8.7109375" style="66"/>
    <col min="4603" max="4603" width="11" style="66" customWidth="1"/>
    <col min="4604" max="4604" width="11.85546875" style="66" customWidth="1"/>
    <col min="4605" max="4605" width="8.7109375" style="66"/>
    <col min="4606" max="4606" width="10.42578125" style="66" customWidth="1"/>
    <col min="4607" max="4607" width="9.7109375" style="66" customWidth="1"/>
    <col min="4608" max="4608" width="6.140625" style="66" customWidth="1"/>
    <col min="4609" max="4610" width="8.7109375" style="66"/>
    <col min="4611" max="4611" width="10.140625" style="66" customWidth="1"/>
    <col min="4612" max="4612" width="12.85546875" style="66" customWidth="1"/>
    <col min="4613" max="4613" width="13.28515625" style="66" customWidth="1"/>
    <col min="4614" max="4855" width="8.7109375" style="66"/>
    <col min="4856" max="4856" width="3" style="66" customWidth="1"/>
    <col min="4857" max="4858" width="8.7109375" style="66"/>
    <col min="4859" max="4859" width="11" style="66" customWidth="1"/>
    <col min="4860" max="4860" width="11.85546875" style="66" customWidth="1"/>
    <col min="4861" max="4861" width="8.7109375" style="66"/>
    <col min="4862" max="4862" width="10.42578125" style="66" customWidth="1"/>
    <col min="4863" max="4863" width="9.7109375" style="66" customWidth="1"/>
    <col min="4864" max="4864" width="6.140625" style="66" customWidth="1"/>
    <col min="4865" max="4866" width="8.7109375" style="66"/>
    <col min="4867" max="4867" width="10.140625" style="66" customWidth="1"/>
    <col min="4868" max="4868" width="12.85546875" style="66" customWidth="1"/>
    <col min="4869" max="4869" width="13.28515625" style="66" customWidth="1"/>
    <col min="4870" max="5111" width="8.7109375" style="66"/>
    <col min="5112" max="5112" width="3" style="66" customWidth="1"/>
    <col min="5113" max="5114" width="8.7109375" style="66"/>
    <col min="5115" max="5115" width="11" style="66" customWidth="1"/>
    <col min="5116" max="5116" width="11.85546875" style="66" customWidth="1"/>
    <col min="5117" max="5117" width="8.7109375" style="66"/>
    <col min="5118" max="5118" width="10.42578125" style="66" customWidth="1"/>
    <col min="5119" max="5119" width="9.7109375" style="66" customWidth="1"/>
    <col min="5120" max="5120" width="6.140625" style="66" customWidth="1"/>
    <col min="5121" max="5122" width="8.7109375" style="66"/>
    <col min="5123" max="5123" width="10.140625" style="66" customWidth="1"/>
    <col min="5124" max="5124" width="12.85546875" style="66" customWidth="1"/>
    <col min="5125" max="5125" width="13.28515625" style="66" customWidth="1"/>
    <col min="5126" max="5367" width="8.7109375" style="66"/>
    <col min="5368" max="5368" width="3" style="66" customWidth="1"/>
    <col min="5369" max="5370" width="8.7109375" style="66"/>
    <col min="5371" max="5371" width="11" style="66" customWidth="1"/>
    <col min="5372" max="5372" width="11.85546875" style="66" customWidth="1"/>
    <col min="5373" max="5373" width="8.7109375" style="66"/>
    <col min="5374" max="5374" width="10.42578125" style="66" customWidth="1"/>
    <col min="5375" max="5375" width="9.7109375" style="66" customWidth="1"/>
    <col min="5376" max="5376" width="6.140625" style="66" customWidth="1"/>
    <col min="5377" max="5378" width="8.7109375" style="66"/>
    <col min="5379" max="5379" width="10.140625" style="66" customWidth="1"/>
    <col min="5380" max="5380" width="12.85546875" style="66" customWidth="1"/>
    <col min="5381" max="5381" width="13.28515625" style="66" customWidth="1"/>
    <col min="5382" max="5623" width="8.7109375" style="66"/>
    <col min="5624" max="5624" width="3" style="66" customWidth="1"/>
    <col min="5625" max="5626" width="8.7109375" style="66"/>
    <col min="5627" max="5627" width="11" style="66" customWidth="1"/>
    <col min="5628" max="5628" width="11.85546875" style="66" customWidth="1"/>
    <col min="5629" max="5629" width="8.7109375" style="66"/>
    <col min="5630" max="5630" width="10.42578125" style="66" customWidth="1"/>
    <col min="5631" max="5631" width="9.7109375" style="66" customWidth="1"/>
    <col min="5632" max="5632" width="6.140625" style="66" customWidth="1"/>
    <col min="5633" max="5634" width="8.7109375" style="66"/>
    <col min="5635" max="5635" width="10.140625" style="66" customWidth="1"/>
    <col min="5636" max="5636" width="12.85546875" style="66" customWidth="1"/>
    <col min="5637" max="5637" width="13.28515625" style="66" customWidth="1"/>
    <col min="5638" max="5879" width="8.7109375" style="66"/>
    <col min="5880" max="5880" width="3" style="66" customWidth="1"/>
    <col min="5881" max="5882" width="8.7109375" style="66"/>
    <col min="5883" max="5883" width="11" style="66" customWidth="1"/>
    <col min="5884" max="5884" width="11.85546875" style="66" customWidth="1"/>
    <col min="5885" max="5885" width="8.7109375" style="66"/>
    <col min="5886" max="5886" width="10.42578125" style="66" customWidth="1"/>
    <col min="5887" max="5887" width="9.7109375" style="66" customWidth="1"/>
    <col min="5888" max="5888" width="6.140625" style="66" customWidth="1"/>
    <col min="5889" max="5890" width="8.7109375" style="66"/>
    <col min="5891" max="5891" width="10.140625" style="66" customWidth="1"/>
    <col min="5892" max="5892" width="12.85546875" style="66" customWidth="1"/>
    <col min="5893" max="5893" width="13.28515625" style="66" customWidth="1"/>
    <col min="5894" max="6135" width="8.7109375" style="66"/>
    <col min="6136" max="6136" width="3" style="66" customWidth="1"/>
    <col min="6137" max="6138" width="8.7109375" style="66"/>
    <col min="6139" max="6139" width="11" style="66" customWidth="1"/>
    <col min="6140" max="6140" width="11.85546875" style="66" customWidth="1"/>
    <col min="6141" max="6141" width="8.7109375" style="66"/>
    <col min="6142" max="6142" width="10.42578125" style="66" customWidth="1"/>
    <col min="6143" max="6143" width="9.7109375" style="66" customWidth="1"/>
    <col min="6144" max="6144" width="6.140625" style="66" customWidth="1"/>
    <col min="6145" max="6146" width="8.7109375" style="66"/>
    <col min="6147" max="6147" width="10.140625" style="66" customWidth="1"/>
    <col min="6148" max="6148" width="12.85546875" style="66" customWidth="1"/>
    <col min="6149" max="6149" width="13.28515625" style="66" customWidth="1"/>
    <col min="6150" max="6391" width="8.7109375" style="66"/>
    <col min="6392" max="6392" width="3" style="66" customWidth="1"/>
    <col min="6393" max="6394" width="8.7109375" style="66"/>
    <col min="6395" max="6395" width="11" style="66" customWidth="1"/>
    <col min="6396" max="6396" width="11.85546875" style="66" customWidth="1"/>
    <col min="6397" max="6397" width="8.7109375" style="66"/>
    <col min="6398" max="6398" width="10.42578125" style="66" customWidth="1"/>
    <col min="6399" max="6399" width="9.7109375" style="66" customWidth="1"/>
    <col min="6400" max="6400" width="6.140625" style="66" customWidth="1"/>
    <col min="6401" max="6402" width="8.7109375" style="66"/>
    <col min="6403" max="6403" width="10.140625" style="66" customWidth="1"/>
    <col min="6404" max="6404" width="12.85546875" style="66" customWidth="1"/>
    <col min="6405" max="6405" width="13.28515625" style="66" customWidth="1"/>
    <col min="6406" max="6647" width="8.7109375" style="66"/>
    <col min="6648" max="6648" width="3" style="66" customWidth="1"/>
    <col min="6649" max="6650" width="8.7109375" style="66"/>
    <col min="6651" max="6651" width="11" style="66" customWidth="1"/>
    <col min="6652" max="6652" width="11.85546875" style="66" customWidth="1"/>
    <col min="6653" max="6653" width="8.7109375" style="66"/>
    <col min="6654" max="6654" width="10.42578125" style="66" customWidth="1"/>
    <col min="6655" max="6655" width="9.7109375" style="66" customWidth="1"/>
    <col min="6656" max="6656" width="6.140625" style="66" customWidth="1"/>
    <col min="6657" max="6658" width="8.7109375" style="66"/>
    <col min="6659" max="6659" width="10.140625" style="66" customWidth="1"/>
    <col min="6660" max="6660" width="12.85546875" style="66" customWidth="1"/>
    <col min="6661" max="6661" width="13.28515625" style="66" customWidth="1"/>
    <col min="6662" max="6903" width="8.7109375" style="66"/>
    <col min="6904" max="6904" width="3" style="66" customWidth="1"/>
    <col min="6905" max="6906" width="8.7109375" style="66"/>
    <col min="6907" max="6907" width="11" style="66" customWidth="1"/>
    <col min="6908" max="6908" width="11.85546875" style="66" customWidth="1"/>
    <col min="6909" max="6909" width="8.7109375" style="66"/>
    <col min="6910" max="6910" width="10.42578125" style="66" customWidth="1"/>
    <col min="6911" max="6911" width="9.7109375" style="66" customWidth="1"/>
    <col min="6912" max="6912" width="6.140625" style="66" customWidth="1"/>
    <col min="6913" max="6914" width="8.7109375" style="66"/>
    <col min="6915" max="6915" width="10.140625" style="66" customWidth="1"/>
    <col min="6916" max="6916" width="12.85546875" style="66" customWidth="1"/>
    <col min="6917" max="6917" width="13.28515625" style="66" customWidth="1"/>
    <col min="6918" max="7159" width="8.7109375" style="66"/>
    <col min="7160" max="7160" width="3" style="66" customWidth="1"/>
    <col min="7161" max="7162" width="8.7109375" style="66"/>
    <col min="7163" max="7163" width="11" style="66" customWidth="1"/>
    <col min="7164" max="7164" width="11.85546875" style="66" customWidth="1"/>
    <col min="7165" max="7165" width="8.7109375" style="66"/>
    <col min="7166" max="7166" width="10.42578125" style="66" customWidth="1"/>
    <col min="7167" max="7167" width="9.7109375" style="66" customWidth="1"/>
    <col min="7168" max="7168" width="6.140625" style="66" customWidth="1"/>
    <col min="7169" max="7170" width="8.7109375" style="66"/>
    <col min="7171" max="7171" width="10.140625" style="66" customWidth="1"/>
    <col min="7172" max="7172" width="12.85546875" style="66" customWidth="1"/>
    <col min="7173" max="7173" width="13.28515625" style="66" customWidth="1"/>
    <col min="7174" max="7415" width="8.7109375" style="66"/>
    <col min="7416" max="7416" width="3" style="66" customWidth="1"/>
    <col min="7417" max="7418" width="8.7109375" style="66"/>
    <col min="7419" max="7419" width="11" style="66" customWidth="1"/>
    <col min="7420" max="7420" width="11.85546875" style="66" customWidth="1"/>
    <col min="7421" max="7421" width="8.7109375" style="66"/>
    <col min="7422" max="7422" width="10.42578125" style="66" customWidth="1"/>
    <col min="7423" max="7423" width="9.7109375" style="66" customWidth="1"/>
    <col min="7424" max="7424" width="6.140625" style="66" customWidth="1"/>
    <col min="7425" max="7426" width="8.7109375" style="66"/>
    <col min="7427" max="7427" width="10.140625" style="66" customWidth="1"/>
    <col min="7428" max="7428" width="12.85546875" style="66" customWidth="1"/>
    <col min="7429" max="7429" width="13.28515625" style="66" customWidth="1"/>
    <col min="7430" max="7671" width="8.7109375" style="66"/>
    <col min="7672" max="7672" width="3" style="66" customWidth="1"/>
    <col min="7673" max="7674" width="8.7109375" style="66"/>
    <col min="7675" max="7675" width="11" style="66" customWidth="1"/>
    <col min="7676" max="7676" width="11.85546875" style="66" customWidth="1"/>
    <col min="7677" max="7677" width="8.7109375" style="66"/>
    <col min="7678" max="7678" width="10.42578125" style="66" customWidth="1"/>
    <col min="7679" max="7679" width="9.7109375" style="66" customWidth="1"/>
    <col min="7680" max="7680" width="6.140625" style="66" customWidth="1"/>
    <col min="7681" max="7682" width="8.7109375" style="66"/>
    <col min="7683" max="7683" width="10.140625" style="66" customWidth="1"/>
    <col min="7684" max="7684" width="12.85546875" style="66" customWidth="1"/>
    <col min="7685" max="7685" width="13.28515625" style="66" customWidth="1"/>
    <col min="7686" max="7927" width="8.7109375" style="66"/>
    <col min="7928" max="7928" width="3" style="66" customWidth="1"/>
    <col min="7929" max="7930" width="8.7109375" style="66"/>
    <col min="7931" max="7931" width="11" style="66" customWidth="1"/>
    <col min="7932" max="7932" width="11.85546875" style="66" customWidth="1"/>
    <col min="7933" max="7933" width="8.7109375" style="66"/>
    <col min="7934" max="7934" width="10.42578125" style="66" customWidth="1"/>
    <col min="7935" max="7935" width="9.7109375" style="66" customWidth="1"/>
    <col min="7936" max="7936" width="6.140625" style="66" customWidth="1"/>
    <col min="7937" max="7938" width="8.7109375" style="66"/>
    <col min="7939" max="7939" width="10.140625" style="66" customWidth="1"/>
    <col min="7940" max="7940" width="12.85546875" style="66" customWidth="1"/>
    <col min="7941" max="7941" width="13.28515625" style="66" customWidth="1"/>
    <col min="7942" max="8183" width="8.7109375" style="66"/>
    <col min="8184" max="8184" width="3" style="66" customWidth="1"/>
    <col min="8185" max="8186" width="8.7109375" style="66"/>
    <col min="8187" max="8187" width="11" style="66" customWidth="1"/>
    <col min="8188" max="8188" width="11.85546875" style="66" customWidth="1"/>
    <col min="8189" max="8189" width="8.7109375" style="66"/>
    <col min="8190" max="8190" width="10.42578125" style="66" customWidth="1"/>
    <col min="8191" max="8191" width="9.7109375" style="66" customWidth="1"/>
    <col min="8192" max="8192" width="6.140625" style="66" customWidth="1"/>
    <col min="8193" max="8194" width="8.7109375" style="66"/>
    <col min="8195" max="8195" width="10.140625" style="66" customWidth="1"/>
    <col min="8196" max="8196" width="12.85546875" style="66" customWidth="1"/>
    <col min="8197" max="8197" width="13.28515625" style="66" customWidth="1"/>
    <col min="8198" max="8439" width="8.7109375" style="66"/>
    <col min="8440" max="8440" width="3" style="66" customWidth="1"/>
    <col min="8441" max="8442" width="8.7109375" style="66"/>
    <col min="8443" max="8443" width="11" style="66" customWidth="1"/>
    <col min="8444" max="8444" width="11.85546875" style="66" customWidth="1"/>
    <col min="8445" max="8445" width="8.7109375" style="66"/>
    <col min="8446" max="8446" width="10.42578125" style="66" customWidth="1"/>
    <col min="8447" max="8447" width="9.7109375" style="66" customWidth="1"/>
    <col min="8448" max="8448" width="6.140625" style="66" customWidth="1"/>
    <col min="8449" max="8450" width="8.7109375" style="66"/>
    <col min="8451" max="8451" width="10.140625" style="66" customWidth="1"/>
    <col min="8452" max="8452" width="12.85546875" style="66" customWidth="1"/>
    <col min="8453" max="8453" width="13.28515625" style="66" customWidth="1"/>
    <col min="8454" max="8695" width="8.7109375" style="66"/>
    <col min="8696" max="8696" width="3" style="66" customWidth="1"/>
    <col min="8697" max="8698" width="8.7109375" style="66"/>
    <col min="8699" max="8699" width="11" style="66" customWidth="1"/>
    <col min="8700" max="8700" width="11.85546875" style="66" customWidth="1"/>
    <col min="8701" max="8701" width="8.7109375" style="66"/>
    <col min="8702" max="8702" width="10.42578125" style="66" customWidth="1"/>
    <col min="8703" max="8703" width="9.7109375" style="66" customWidth="1"/>
    <col min="8704" max="8704" width="6.140625" style="66" customWidth="1"/>
    <col min="8705" max="8706" width="8.7109375" style="66"/>
    <col min="8707" max="8707" width="10.140625" style="66" customWidth="1"/>
    <col min="8708" max="8708" width="12.85546875" style="66" customWidth="1"/>
    <col min="8709" max="8709" width="13.28515625" style="66" customWidth="1"/>
    <col min="8710" max="8951" width="8.7109375" style="66"/>
    <col min="8952" max="8952" width="3" style="66" customWidth="1"/>
    <col min="8953" max="8954" width="8.7109375" style="66"/>
    <col min="8955" max="8955" width="11" style="66" customWidth="1"/>
    <col min="8956" max="8956" width="11.85546875" style="66" customWidth="1"/>
    <col min="8957" max="8957" width="8.7109375" style="66"/>
    <col min="8958" max="8958" width="10.42578125" style="66" customWidth="1"/>
    <col min="8959" max="8959" width="9.7109375" style="66" customWidth="1"/>
    <col min="8960" max="8960" width="6.140625" style="66" customWidth="1"/>
    <col min="8961" max="8962" width="8.7109375" style="66"/>
    <col min="8963" max="8963" width="10.140625" style="66" customWidth="1"/>
    <col min="8964" max="8964" width="12.85546875" style="66" customWidth="1"/>
    <col min="8965" max="8965" width="13.28515625" style="66" customWidth="1"/>
    <col min="8966" max="9207" width="8.7109375" style="66"/>
    <col min="9208" max="9208" width="3" style="66" customWidth="1"/>
    <col min="9209" max="9210" width="8.7109375" style="66"/>
    <col min="9211" max="9211" width="11" style="66" customWidth="1"/>
    <col min="9212" max="9212" width="11.85546875" style="66" customWidth="1"/>
    <col min="9213" max="9213" width="8.7109375" style="66"/>
    <col min="9214" max="9214" width="10.42578125" style="66" customWidth="1"/>
    <col min="9215" max="9215" width="9.7109375" style="66" customWidth="1"/>
    <col min="9216" max="9216" width="6.140625" style="66" customWidth="1"/>
    <col min="9217" max="9218" width="8.7109375" style="66"/>
    <col min="9219" max="9219" width="10.140625" style="66" customWidth="1"/>
    <col min="9220" max="9220" width="12.85546875" style="66" customWidth="1"/>
    <col min="9221" max="9221" width="13.28515625" style="66" customWidth="1"/>
    <col min="9222" max="9463" width="8.7109375" style="66"/>
    <col min="9464" max="9464" width="3" style="66" customWidth="1"/>
    <col min="9465" max="9466" width="8.7109375" style="66"/>
    <col min="9467" max="9467" width="11" style="66" customWidth="1"/>
    <col min="9468" max="9468" width="11.85546875" style="66" customWidth="1"/>
    <col min="9469" max="9469" width="8.7109375" style="66"/>
    <col min="9470" max="9470" width="10.42578125" style="66" customWidth="1"/>
    <col min="9471" max="9471" width="9.7109375" style="66" customWidth="1"/>
    <col min="9472" max="9472" width="6.140625" style="66" customWidth="1"/>
    <col min="9473" max="9474" width="8.7109375" style="66"/>
    <col min="9475" max="9475" width="10.140625" style="66" customWidth="1"/>
    <col min="9476" max="9476" width="12.85546875" style="66" customWidth="1"/>
    <col min="9477" max="9477" width="13.28515625" style="66" customWidth="1"/>
    <col min="9478" max="9719" width="8.7109375" style="66"/>
    <col min="9720" max="9720" width="3" style="66" customWidth="1"/>
    <col min="9721" max="9722" width="8.7109375" style="66"/>
    <col min="9723" max="9723" width="11" style="66" customWidth="1"/>
    <col min="9724" max="9724" width="11.85546875" style="66" customWidth="1"/>
    <col min="9725" max="9725" width="8.7109375" style="66"/>
    <col min="9726" max="9726" width="10.42578125" style="66" customWidth="1"/>
    <col min="9727" max="9727" width="9.7109375" style="66" customWidth="1"/>
    <col min="9728" max="9728" width="6.140625" style="66" customWidth="1"/>
    <col min="9729" max="9730" width="8.7109375" style="66"/>
    <col min="9731" max="9731" width="10.140625" style="66" customWidth="1"/>
    <col min="9732" max="9732" width="12.85546875" style="66" customWidth="1"/>
    <col min="9733" max="9733" width="13.28515625" style="66" customWidth="1"/>
    <col min="9734" max="9975" width="8.7109375" style="66"/>
    <col min="9976" max="9976" width="3" style="66" customWidth="1"/>
    <col min="9977" max="9978" width="8.7109375" style="66"/>
    <col min="9979" max="9979" width="11" style="66" customWidth="1"/>
    <col min="9980" max="9980" width="11.85546875" style="66" customWidth="1"/>
    <col min="9981" max="9981" width="8.7109375" style="66"/>
    <col min="9982" max="9982" width="10.42578125" style="66" customWidth="1"/>
    <col min="9983" max="9983" width="9.7109375" style="66" customWidth="1"/>
    <col min="9984" max="9984" width="6.140625" style="66" customWidth="1"/>
    <col min="9985" max="9986" width="8.7109375" style="66"/>
    <col min="9987" max="9987" width="10.140625" style="66" customWidth="1"/>
    <col min="9988" max="9988" width="12.85546875" style="66" customWidth="1"/>
    <col min="9989" max="9989" width="13.28515625" style="66" customWidth="1"/>
    <col min="9990" max="10231" width="8.7109375" style="66"/>
    <col min="10232" max="10232" width="3" style="66" customWidth="1"/>
    <col min="10233" max="10234" width="8.7109375" style="66"/>
    <col min="10235" max="10235" width="11" style="66" customWidth="1"/>
    <col min="10236" max="10236" width="11.85546875" style="66" customWidth="1"/>
    <col min="10237" max="10237" width="8.7109375" style="66"/>
    <col min="10238" max="10238" width="10.42578125" style="66" customWidth="1"/>
    <col min="10239" max="10239" width="9.7109375" style="66" customWidth="1"/>
    <col min="10240" max="10240" width="6.140625" style="66" customWidth="1"/>
    <col min="10241" max="10242" width="8.7109375" style="66"/>
    <col min="10243" max="10243" width="10.140625" style="66" customWidth="1"/>
    <col min="10244" max="10244" width="12.85546875" style="66" customWidth="1"/>
    <col min="10245" max="10245" width="13.28515625" style="66" customWidth="1"/>
    <col min="10246" max="10487" width="8.7109375" style="66"/>
    <col min="10488" max="10488" width="3" style="66" customWidth="1"/>
    <col min="10489" max="10490" width="8.7109375" style="66"/>
    <col min="10491" max="10491" width="11" style="66" customWidth="1"/>
    <col min="10492" max="10492" width="11.85546875" style="66" customWidth="1"/>
    <col min="10493" max="10493" width="8.7109375" style="66"/>
    <col min="10494" max="10494" width="10.42578125" style="66" customWidth="1"/>
    <col min="10495" max="10495" width="9.7109375" style="66" customWidth="1"/>
    <col min="10496" max="10496" width="6.140625" style="66" customWidth="1"/>
    <col min="10497" max="10498" width="8.7109375" style="66"/>
    <col min="10499" max="10499" width="10.140625" style="66" customWidth="1"/>
    <col min="10500" max="10500" width="12.85546875" style="66" customWidth="1"/>
    <col min="10501" max="10501" width="13.28515625" style="66" customWidth="1"/>
    <col min="10502" max="10743" width="8.7109375" style="66"/>
    <col min="10744" max="10744" width="3" style="66" customWidth="1"/>
    <col min="10745" max="10746" width="8.7109375" style="66"/>
    <col min="10747" max="10747" width="11" style="66" customWidth="1"/>
    <col min="10748" max="10748" width="11.85546875" style="66" customWidth="1"/>
    <col min="10749" max="10749" width="8.7109375" style="66"/>
    <col min="10750" max="10750" width="10.42578125" style="66" customWidth="1"/>
    <col min="10751" max="10751" width="9.7109375" style="66" customWidth="1"/>
    <col min="10752" max="10752" width="6.140625" style="66" customWidth="1"/>
    <col min="10753" max="10754" width="8.7109375" style="66"/>
    <col min="10755" max="10755" width="10.140625" style="66" customWidth="1"/>
    <col min="10756" max="10756" width="12.85546875" style="66" customWidth="1"/>
    <col min="10757" max="10757" width="13.28515625" style="66" customWidth="1"/>
    <col min="10758" max="10999" width="8.7109375" style="66"/>
    <col min="11000" max="11000" width="3" style="66" customWidth="1"/>
    <col min="11001" max="11002" width="8.7109375" style="66"/>
    <col min="11003" max="11003" width="11" style="66" customWidth="1"/>
    <col min="11004" max="11004" width="11.85546875" style="66" customWidth="1"/>
    <col min="11005" max="11005" width="8.7109375" style="66"/>
    <col min="11006" max="11006" width="10.42578125" style="66" customWidth="1"/>
    <col min="11007" max="11007" width="9.7109375" style="66" customWidth="1"/>
    <col min="11008" max="11008" width="6.140625" style="66" customWidth="1"/>
    <col min="11009" max="11010" width="8.7109375" style="66"/>
    <col min="11011" max="11011" width="10.140625" style="66" customWidth="1"/>
    <col min="11012" max="11012" width="12.85546875" style="66" customWidth="1"/>
    <col min="11013" max="11013" width="13.28515625" style="66" customWidth="1"/>
    <col min="11014" max="11255" width="8.7109375" style="66"/>
    <col min="11256" max="11256" width="3" style="66" customWidth="1"/>
    <col min="11257" max="11258" width="8.7109375" style="66"/>
    <col min="11259" max="11259" width="11" style="66" customWidth="1"/>
    <col min="11260" max="11260" width="11.85546875" style="66" customWidth="1"/>
    <col min="11261" max="11261" width="8.7109375" style="66"/>
    <col min="11262" max="11262" width="10.42578125" style="66" customWidth="1"/>
    <col min="11263" max="11263" width="9.7109375" style="66" customWidth="1"/>
    <col min="11264" max="11264" width="6.140625" style="66" customWidth="1"/>
    <col min="11265" max="11266" width="8.7109375" style="66"/>
    <col min="11267" max="11267" width="10.140625" style="66" customWidth="1"/>
    <col min="11268" max="11268" width="12.85546875" style="66" customWidth="1"/>
    <col min="11269" max="11269" width="13.28515625" style="66" customWidth="1"/>
    <col min="11270" max="11511" width="8.7109375" style="66"/>
    <col min="11512" max="11512" width="3" style="66" customWidth="1"/>
    <col min="11513" max="11514" width="8.7109375" style="66"/>
    <col min="11515" max="11515" width="11" style="66" customWidth="1"/>
    <col min="11516" max="11516" width="11.85546875" style="66" customWidth="1"/>
    <col min="11517" max="11517" width="8.7109375" style="66"/>
    <col min="11518" max="11518" width="10.42578125" style="66" customWidth="1"/>
    <col min="11519" max="11519" width="9.7109375" style="66" customWidth="1"/>
    <col min="11520" max="11520" width="6.140625" style="66" customWidth="1"/>
    <col min="11521" max="11522" width="8.7109375" style="66"/>
    <col min="11523" max="11523" width="10.140625" style="66" customWidth="1"/>
    <col min="11524" max="11524" width="12.85546875" style="66" customWidth="1"/>
    <col min="11525" max="11525" width="13.28515625" style="66" customWidth="1"/>
    <col min="11526" max="11767" width="8.7109375" style="66"/>
    <col min="11768" max="11768" width="3" style="66" customWidth="1"/>
    <col min="11769" max="11770" width="8.7109375" style="66"/>
    <col min="11771" max="11771" width="11" style="66" customWidth="1"/>
    <col min="11772" max="11772" width="11.85546875" style="66" customWidth="1"/>
    <col min="11773" max="11773" width="8.7109375" style="66"/>
    <col min="11774" max="11774" width="10.42578125" style="66" customWidth="1"/>
    <col min="11775" max="11775" width="9.7109375" style="66" customWidth="1"/>
    <col min="11776" max="11776" width="6.140625" style="66" customWidth="1"/>
    <col min="11777" max="11778" width="8.7109375" style="66"/>
    <col min="11779" max="11779" width="10.140625" style="66" customWidth="1"/>
    <col min="11780" max="11780" width="12.85546875" style="66" customWidth="1"/>
    <col min="11781" max="11781" width="13.28515625" style="66" customWidth="1"/>
    <col min="11782" max="12023" width="8.7109375" style="66"/>
    <col min="12024" max="12024" width="3" style="66" customWidth="1"/>
    <col min="12025" max="12026" width="8.7109375" style="66"/>
    <col min="12027" max="12027" width="11" style="66" customWidth="1"/>
    <col min="12028" max="12028" width="11.85546875" style="66" customWidth="1"/>
    <col min="12029" max="12029" width="8.7109375" style="66"/>
    <col min="12030" max="12030" width="10.42578125" style="66" customWidth="1"/>
    <col min="12031" max="12031" width="9.7109375" style="66" customWidth="1"/>
    <col min="12032" max="12032" width="6.140625" style="66" customWidth="1"/>
    <col min="12033" max="12034" width="8.7109375" style="66"/>
    <col min="12035" max="12035" width="10.140625" style="66" customWidth="1"/>
    <col min="12036" max="12036" width="12.85546875" style="66" customWidth="1"/>
    <col min="12037" max="12037" width="13.28515625" style="66" customWidth="1"/>
    <col min="12038" max="12279" width="8.7109375" style="66"/>
    <col min="12280" max="12280" width="3" style="66" customWidth="1"/>
    <col min="12281" max="12282" width="8.7109375" style="66"/>
    <col min="12283" max="12283" width="11" style="66" customWidth="1"/>
    <col min="12284" max="12284" width="11.85546875" style="66" customWidth="1"/>
    <col min="12285" max="12285" width="8.7109375" style="66"/>
    <col min="12286" max="12286" width="10.42578125" style="66" customWidth="1"/>
    <col min="12287" max="12287" width="9.7109375" style="66" customWidth="1"/>
    <col min="12288" max="12288" width="6.140625" style="66" customWidth="1"/>
    <col min="12289" max="12290" width="8.7109375" style="66"/>
    <col min="12291" max="12291" width="10.140625" style="66" customWidth="1"/>
    <col min="12292" max="12292" width="12.85546875" style="66" customWidth="1"/>
    <col min="12293" max="12293" width="13.28515625" style="66" customWidth="1"/>
    <col min="12294" max="12535" width="8.7109375" style="66"/>
    <col min="12536" max="12536" width="3" style="66" customWidth="1"/>
    <col min="12537" max="12538" width="8.7109375" style="66"/>
    <col min="12539" max="12539" width="11" style="66" customWidth="1"/>
    <col min="12540" max="12540" width="11.85546875" style="66" customWidth="1"/>
    <col min="12541" max="12541" width="8.7109375" style="66"/>
    <col min="12542" max="12542" width="10.42578125" style="66" customWidth="1"/>
    <col min="12543" max="12543" width="9.7109375" style="66" customWidth="1"/>
    <col min="12544" max="12544" width="6.140625" style="66" customWidth="1"/>
    <col min="12545" max="12546" width="8.7109375" style="66"/>
    <col min="12547" max="12547" width="10.140625" style="66" customWidth="1"/>
    <col min="12548" max="12548" width="12.85546875" style="66" customWidth="1"/>
    <col min="12549" max="12549" width="13.28515625" style="66" customWidth="1"/>
    <col min="12550" max="12791" width="8.7109375" style="66"/>
    <col min="12792" max="12792" width="3" style="66" customWidth="1"/>
    <col min="12793" max="12794" width="8.7109375" style="66"/>
    <col min="12795" max="12795" width="11" style="66" customWidth="1"/>
    <col min="12796" max="12796" width="11.85546875" style="66" customWidth="1"/>
    <col min="12797" max="12797" width="8.7109375" style="66"/>
    <col min="12798" max="12798" width="10.42578125" style="66" customWidth="1"/>
    <col min="12799" max="12799" width="9.7109375" style="66" customWidth="1"/>
    <col min="12800" max="12800" width="6.140625" style="66" customWidth="1"/>
    <col min="12801" max="12802" width="8.7109375" style="66"/>
    <col min="12803" max="12803" width="10.140625" style="66" customWidth="1"/>
    <col min="12804" max="12804" width="12.85546875" style="66" customWidth="1"/>
    <col min="12805" max="12805" width="13.28515625" style="66" customWidth="1"/>
    <col min="12806" max="13047" width="8.7109375" style="66"/>
    <col min="13048" max="13048" width="3" style="66" customWidth="1"/>
    <col min="13049" max="13050" width="8.7109375" style="66"/>
    <col min="13051" max="13051" width="11" style="66" customWidth="1"/>
    <col min="13052" max="13052" width="11.85546875" style="66" customWidth="1"/>
    <col min="13053" max="13053" width="8.7109375" style="66"/>
    <col min="13054" max="13054" width="10.42578125" style="66" customWidth="1"/>
    <col min="13055" max="13055" width="9.7109375" style="66" customWidth="1"/>
    <col min="13056" max="13056" width="6.140625" style="66" customWidth="1"/>
    <col min="13057" max="13058" width="8.7109375" style="66"/>
    <col min="13059" max="13059" width="10.140625" style="66" customWidth="1"/>
    <col min="13060" max="13060" width="12.85546875" style="66" customWidth="1"/>
    <col min="13061" max="13061" width="13.28515625" style="66" customWidth="1"/>
    <col min="13062" max="13303" width="8.7109375" style="66"/>
    <col min="13304" max="13304" width="3" style="66" customWidth="1"/>
    <col min="13305" max="13306" width="8.7109375" style="66"/>
    <col min="13307" max="13307" width="11" style="66" customWidth="1"/>
    <col min="13308" max="13308" width="11.85546875" style="66" customWidth="1"/>
    <col min="13309" max="13309" width="8.7109375" style="66"/>
    <col min="13310" max="13310" width="10.42578125" style="66" customWidth="1"/>
    <col min="13311" max="13311" width="9.7109375" style="66" customWidth="1"/>
    <col min="13312" max="13312" width="6.140625" style="66" customWidth="1"/>
    <col min="13313" max="13314" width="8.7109375" style="66"/>
    <col min="13315" max="13315" width="10.140625" style="66" customWidth="1"/>
    <col min="13316" max="13316" width="12.85546875" style="66" customWidth="1"/>
    <col min="13317" max="13317" width="13.28515625" style="66" customWidth="1"/>
    <col min="13318" max="13559" width="8.7109375" style="66"/>
    <col min="13560" max="13560" width="3" style="66" customWidth="1"/>
    <col min="13561" max="13562" width="8.7109375" style="66"/>
    <col min="13563" max="13563" width="11" style="66" customWidth="1"/>
    <col min="13564" max="13564" width="11.85546875" style="66" customWidth="1"/>
    <col min="13565" max="13565" width="8.7109375" style="66"/>
    <col min="13566" max="13566" width="10.42578125" style="66" customWidth="1"/>
    <col min="13567" max="13567" width="9.7109375" style="66" customWidth="1"/>
    <col min="13568" max="13568" width="6.140625" style="66" customWidth="1"/>
    <col min="13569" max="13570" width="8.7109375" style="66"/>
    <col min="13571" max="13571" width="10.140625" style="66" customWidth="1"/>
    <col min="13572" max="13572" width="12.85546875" style="66" customWidth="1"/>
    <col min="13573" max="13573" width="13.28515625" style="66" customWidth="1"/>
    <col min="13574" max="13815" width="8.7109375" style="66"/>
    <col min="13816" max="13816" width="3" style="66" customWidth="1"/>
    <col min="13817" max="13818" width="8.7109375" style="66"/>
    <col min="13819" max="13819" width="11" style="66" customWidth="1"/>
    <col min="13820" max="13820" width="11.85546875" style="66" customWidth="1"/>
    <col min="13821" max="13821" width="8.7109375" style="66"/>
    <col min="13822" max="13822" width="10.42578125" style="66" customWidth="1"/>
    <col min="13823" max="13823" width="9.7109375" style="66" customWidth="1"/>
    <col min="13824" max="13824" width="6.140625" style="66" customWidth="1"/>
    <col min="13825" max="13826" width="8.7109375" style="66"/>
    <col min="13827" max="13827" width="10.140625" style="66" customWidth="1"/>
    <col min="13828" max="13828" width="12.85546875" style="66" customWidth="1"/>
    <col min="13829" max="13829" width="13.28515625" style="66" customWidth="1"/>
    <col min="13830" max="14071" width="8.7109375" style="66"/>
    <col min="14072" max="14072" width="3" style="66" customWidth="1"/>
    <col min="14073" max="14074" width="8.7109375" style="66"/>
    <col min="14075" max="14075" width="11" style="66" customWidth="1"/>
    <col min="14076" max="14076" width="11.85546875" style="66" customWidth="1"/>
    <col min="14077" max="14077" width="8.7109375" style="66"/>
    <col min="14078" max="14078" width="10.42578125" style="66" customWidth="1"/>
    <col min="14079" max="14079" width="9.7109375" style="66" customWidth="1"/>
    <col min="14080" max="14080" width="6.140625" style="66" customWidth="1"/>
    <col min="14081" max="14082" width="8.7109375" style="66"/>
    <col min="14083" max="14083" width="10.140625" style="66" customWidth="1"/>
    <col min="14084" max="14084" width="12.85546875" style="66" customWidth="1"/>
    <col min="14085" max="14085" width="13.28515625" style="66" customWidth="1"/>
    <col min="14086" max="14327" width="8.7109375" style="66"/>
    <col min="14328" max="14328" width="3" style="66" customWidth="1"/>
    <col min="14329" max="14330" width="8.7109375" style="66"/>
    <col min="14331" max="14331" width="11" style="66" customWidth="1"/>
    <col min="14332" max="14332" width="11.85546875" style="66" customWidth="1"/>
    <col min="14333" max="14333" width="8.7109375" style="66"/>
    <col min="14334" max="14334" width="10.42578125" style="66" customWidth="1"/>
    <col min="14335" max="14335" width="9.7109375" style="66" customWidth="1"/>
    <col min="14336" max="14336" width="6.140625" style="66" customWidth="1"/>
    <col min="14337" max="14338" width="8.7109375" style="66"/>
    <col min="14339" max="14339" width="10.140625" style="66" customWidth="1"/>
    <col min="14340" max="14340" width="12.85546875" style="66" customWidth="1"/>
    <col min="14341" max="14341" width="13.28515625" style="66" customWidth="1"/>
    <col min="14342" max="14583" width="8.7109375" style="66"/>
    <col min="14584" max="14584" width="3" style="66" customWidth="1"/>
    <col min="14585" max="14586" width="8.7109375" style="66"/>
    <col min="14587" max="14587" width="11" style="66" customWidth="1"/>
    <col min="14588" max="14588" width="11.85546875" style="66" customWidth="1"/>
    <col min="14589" max="14589" width="8.7109375" style="66"/>
    <col min="14590" max="14590" width="10.42578125" style="66" customWidth="1"/>
    <col min="14591" max="14591" width="9.7109375" style="66" customWidth="1"/>
    <col min="14592" max="14592" width="6.140625" style="66" customWidth="1"/>
    <col min="14593" max="14594" width="8.7109375" style="66"/>
    <col min="14595" max="14595" width="10.140625" style="66" customWidth="1"/>
    <col min="14596" max="14596" width="12.85546875" style="66" customWidth="1"/>
    <col min="14597" max="14597" width="13.28515625" style="66" customWidth="1"/>
    <col min="14598" max="14839" width="8.7109375" style="66"/>
    <col min="14840" max="14840" width="3" style="66" customWidth="1"/>
    <col min="14841" max="14842" width="8.7109375" style="66"/>
    <col min="14843" max="14843" width="11" style="66" customWidth="1"/>
    <col min="14844" max="14844" width="11.85546875" style="66" customWidth="1"/>
    <col min="14845" max="14845" width="8.7109375" style="66"/>
    <col min="14846" max="14846" width="10.42578125" style="66" customWidth="1"/>
    <col min="14847" max="14847" width="9.7109375" style="66" customWidth="1"/>
    <col min="14848" max="14848" width="6.140625" style="66" customWidth="1"/>
    <col min="14849" max="14850" width="8.7109375" style="66"/>
    <col min="14851" max="14851" width="10.140625" style="66" customWidth="1"/>
    <col min="14852" max="14852" width="12.85546875" style="66" customWidth="1"/>
    <col min="14853" max="14853" width="13.28515625" style="66" customWidth="1"/>
    <col min="14854" max="15095" width="8.7109375" style="66"/>
    <col min="15096" max="15096" width="3" style="66" customWidth="1"/>
    <col min="15097" max="15098" width="8.7109375" style="66"/>
    <col min="15099" max="15099" width="11" style="66" customWidth="1"/>
    <col min="15100" max="15100" width="11.85546875" style="66" customWidth="1"/>
    <col min="15101" max="15101" width="8.7109375" style="66"/>
    <col min="15102" max="15102" width="10.42578125" style="66" customWidth="1"/>
    <col min="15103" max="15103" width="9.7109375" style="66" customWidth="1"/>
    <col min="15104" max="15104" width="6.140625" style="66" customWidth="1"/>
    <col min="15105" max="15106" width="8.7109375" style="66"/>
    <col min="15107" max="15107" width="10.140625" style="66" customWidth="1"/>
    <col min="15108" max="15108" width="12.85546875" style="66" customWidth="1"/>
    <col min="15109" max="15109" width="13.28515625" style="66" customWidth="1"/>
    <col min="15110" max="15351" width="8.7109375" style="66"/>
    <col min="15352" max="15352" width="3" style="66" customWidth="1"/>
    <col min="15353" max="15354" width="8.7109375" style="66"/>
    <col min="15355" max="15355" width="11" style="66" customWidth="1"/>
    <col min="15356" max="15356" width="11.85546875" style="66" customWidth="1"/>
    <col min="15357" max="15357" width="8.7109375" style="66"/>
    <col min="15358" max="15358" width="10.42578125" style="66" customWidth="1"/>
    <col min="15359" max="15359" width="9.7109375" style="66" customWidth="1"/>
    <col min="15360" max="15360" width="6.140625" style="66" customWidth="1"/>
    <col min="15361" max="15362" width="8.7109375" style="66"/>
    <col min="15363" max="15363" width="10.140625" style="66" customWidth="1"/>
    <col min="15364" max="15364" width="12.85546875" style="66" customWidth="1"/>
    <col min="15365" max="15365" width="13.28515625" style="66" customWidth="1"/>
    <col min="15366" max="15607" width="8.7109375" style="66"/>
    <col min="15608" max="15608" width="3" style="66" customWidth="1"/>
    <col min="15609" max="15610" width="8.7109375" style="66"/>
    <col min="15611" max="15611" width="11" style="66" customWidth="1"/>
    <col min="15612" max="15612" width="11.85546875" style="66" customWidth="1"/>
    <col min="15613" max="15613" width="8.7109375" style="66"/>
    <col min="15614" max="15614" width="10.42578125" style="66" customWidth="1"/>
    <col min="15615" max="15615" width="9.7109375" style="66" customWidth="1"/>
    <col min="15616" max="15616" width="6.140625" style="66" customWidth="1"/>
    <col min="15617" max="15618" width="8.7109375" style="66"/>
    <col min="15619" max="15619" width="10.140625" style="66" customWidth="1"/>
    <col min="15620" max="15620" width="12.85546875" style="66" customWidth="1"/>
    <col min="15621" max="15621" width="13.28515625" style="66" customWidth="1"/>
    <col min="15622" max="15863" width="8.7109375" style="66"/>
    <col min="15864" max="15864" width="3" style="66" customWidth="1"/>
    <col min="15865" max="15866" width="8.7109375" style="66"/>
    <col min="15867" max="15867" width="11" style="66" customWidth="1"/>
    <col min="15868" max="15868" width="11.85546875" style="66" customWidth="1"/>
    <col min="15869" max="15869" width="8.7109375" style="66"/>
    <col min="15870" max="15870" width="10.42578125" style="66" customWidth="1"/>
    <col min="15871" max="15871" width="9.7109375" style="66" customWidth="1"/>
    <col min="15872" max="15872" width="6.140625" style="66" customWidth="1"/>
    <col min="15873" max="15874" width="8.7109375" style="66"/>
    <col min="15875" max="15875" width="10.140625" style="66" customWidth="1"/>
    <col min="15876" max="15876" width="12.85546875" style="66" customWidth="1"/>
    <col min="15877" max="15877" width="13.28515625" style="66" customWidth="1"/>
    <col min="15878" max="16119" width="8.7109375" style="66"/>
    <col min="16120" max="16120" width="3" style="66" customWidth="1"/>
    <col min="16121" max="16122" width="8.7109375" style="66"/>
    <col min="16123" max="16123" width="11" style="66" customWidth="1"/>
    <col min="16124" max="16124" width="11.85546875" style="66" customWidth="1"/>
    <col min="16125" max="16125" width="8.7109375" style="66"/>
    <col min="16126" max="16126" width="10.42578125" style="66" customWidth="1"/>
    <col min="16127" max="16127" width="9.7109375" style="66" customWidth="1"/>
    <col min="16128" max="16128" width="6.140625" style="66" customWidth="1"/>
    <col min="16129" max="16130" width="8.7109375" style="66"/>
    <col min="16131" max="16131" width="10.140625" style="66" customWidth="1"/>
    <col min="16132" max="16132" width="12.85546875" style="66" customWidth="1"/>
    <col min="16133" max="16133" width="13.28515625" style="66" customWidth="1"/>
    <col min="16134" max="16384" width="8.7109375" style="66"/>
  </cols>
  <sheetData>
    <row r="1" spans="1:14" x14ac:dyDescent="0.25">
      <c r="A1" s="535" t="s">
        <v>1255</v>
      </c>
      <c r="B1" s="536"/>
      <c r="C1" s="537"/>
    </row>
    <row r="2" spans="1:14" x14ac:dyDescent="0.25">
      <c r="A2" s="538" t="s">
        <v>1256</v>
      </c>
      <c r="B2" s="539"/>
      <c r="C2" s="540"/>
    </row>
    <row r="3" spans="1:14" ht="15.75" thickBot="1" x14ac:dyDescent="0.3">
      <c r="A3" s="541" t="s">
        <v>1257</v>
      </c>
      <c r="B3" s="542"/>
      <c r="C3" s="543"/>
    </row>
    <row r="4" spans="1:14" ht="18.75" x14ac:dyDescent="0.25">
      <c r="A4" s="555" t="s">
        <v>1307</v>
      </c>
      <c r="B4" s="555"/>
      <c r="C4" s="555"/>
      <c r="D4" s="555"/>
      <c r="E4" s="555"/>
      <c r="F4" s="555"/>
      <c r="G4" s="555"/>
      <c r="H4" s="555"/>
      <c r="I4" s="555"/>
      <c r="J4" s="555"/>
      <c r="K4" s="555"/>
      <c r="L4" s="555"/>
      <c r="M4" s="555"/>
      <c r="N4" s="555"/>
    </row>
    <row r="5" spans="1:14" s="155" customFormat="1" ht="34.5" thickBot="1" x14ac:dyDescent="0.3">
      <c r="A5" s="242" t="s">
        <v>0</v>
      </c>
      <c r="B5" s="4" t="s">
        <v>1</v>
      </c>
      <c r="C5" s="4" t="s">
        <v>3</v>
      </c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10</v>
      </c>
      <c r="J5" s="4" t="s">
        <v>11</v>
      </c>
      <c r="K5" s="4" t="s">
        <v>12</v>
      </c>
      <c r="L5" s="4" t="s">
        <v>13</v>
      </c>
      <c r="M5" s="4" t="s">
        <v>14</v>
      </c>
      <c r="N5" s="5" t="s">
        <v>15</v>
      </c>
    </row>
    <row r="6" spans="1:14" s="155" customFormat="1" ht="13.5" thickBot="1" x14ac:dyDescent="0.3">
      <c r="A6" s="231">
        <v>8</v>
      </c>
      <c r="B6" s="487" t="s">
        <v>1308</v>
      </c>
      <c r="C6" s="487"/>
      <c r="D6" s="487"/>
      <c r="E6" s="487"/>
      <c r="F6" s="487"/>
      <c r="G6" s="487"/>
      <c r="H6" s="487"/>
      <c r="I6" s="487"/>
      <c r="J6" s="487"/>
      <c r="K6" s="487"/>
      <c r="L6" s="487"/>
      <c r="M6" s="487"/>
      <c r="N6" s="488"/>
    </row>
    <row r="7" spans="1:14" s="43" customFormat="1" ht="33.75" x14ac:dyDescent="0.2">
      <c r="A7" s="240">
        <v>1</v>
      </c>
      <c r="B7" s="243" t="s">
        <v>645</v>
      </c>
      <c r="C7" s="243" t="s">
        <v>646</v>
      </c>
      <c r="D7" s="243" t="s">
        <v>631</v>
      </c>
      <c r="E7" s="243" t="s">
        <v>609</v>
      </c>
      <c r="F7" s="244">
        <v>765</v>
      </c>
      <c r="G7" s="245">
        <v>1</v>
      </c>
      <c r="H7" s="59">
        <v>7</v>
      </c>
      <c r="I7" s="243" t="s">
        <v>632</v>
      </c>
      <c r="J7" s="243" t="s">
        <v>647</v>
      </c>
      <c r="K7" s="243" t="s">
        <v>648</v>
      </c>
      <c r="L7" s="243" t="s">
        <v>133</v>
      </c>
      <c r="M7" s="246">
        <v>7877411967</v>
      </c>
      <c r="N7" s="247" t="s">
        <v>34</v>
      </c>
    </row>
    <row r="8" spans="1:14" s="43" customFormat="1" ht="45" x14ac:dyDescent="0.2">
      <c r="A8" s="240">
        <f>+A7+1</f>
        <v>2</v>
      </c>
      <c r="B8" s="68" t="s">
        <v>1309</v>
      </c>
      <c r="C8" s="68" t="s">
        <v>1310</v>
      </c>
      <c r="D8" s="68" t="s">
        <v>34</v>
      </c>
      <c r="E8" s="68" t="s">
        <v>609</v>
      </c>
      <c r="F8" s="173">
        <v>765</v>
      </c>
      <c r="G8" s="174">
        <v>1</v>
      </c>
      <c r="H8" s="59">
        <v>9</v>
      </c>
      <c r="I8" s="68" t="s">
        <v>50</v>
      </c>
      <c r="J8" s="68" t="s">
        <v>156</v>
      </c>
      <c r="K8" s="68" t="s">
        <v>610</v>
      </c>
      <c r="L8" s="68" t="s">
        <v>158</v>
      </c>
      <c r="M8" s="175" t="s">
        <v>611</v>
      </c>
      <c r="N8" s="176">
        <v>7877414782</v>
      </c>
    </row>
    <row r="9" spans="1:14" s="43" customFormat="1" ht="22.5" x14ac:dyDescent="0.2">
      <c r="A9" s="240">
        <f t="shared" ref="A9:A14" si="0">+A8+1</f>
        <v>3</v>
      </c>
      <c r="B9" s="68" t="s">
        <v>480</v>
      </c>
      <c r="C9" s="68" t="s">
        <v>481</v>
      </c>
      <c r="D9" s="68" t="s">
        <v>482</v>
      </c>
      <c r="E9" s="68" t="s">
        <v>483</v>
      </c>
      <c r="F9" s="173">
        <v>775</v>
      </c>
      <c r="G9" s="174">
        <v>1</v>
      </c>
      <c r="H9" s="59">
        <v>12</v>
      </c>
      <c r="I9" s="68" t="s">
        <v>278</v>
      </c>
      <c r="J9" s="68" t="s">
        <v>484</v>
      </c>
      <c r="K9" s="68" t="s">
        <v>485</v>
      </c>
      <c r="L9" s="68" t="s">
        <v>63</v>
      </c>
      <c r="M9" s="175">
        <v>7877423169</v>
      </c>
      <c r="N9" s="176">
        <v>7877420210</v>
      </c>
    </row>
    <row r="10" spans="1:14" s="43" customFormat="1" ht="22.5" x14ac:dyDescent="0.2">
      <c r="A10" s="240">
        <f t="shared" si="0"/>
        <v>4</v>
      </c>
      <c r="B10" s="68" t="s">
        <v>629</v>
      </c>
      <c r="C10" s="68" t="s">
        <v>630</v>
      </c>
      <c r="D10" s="68" t="s">
        <v>631</v>
      </c>
      <c r="E10" s="68" t="s">
        <v>609</v>
      </c>
      <c r="F10" s="173">
        <v>765</v>
      </c>
      <c r="G10" s="174">
        <v>1</v>
      </c>
      <c r="H10" s="59">
        <v>13</v>
      </c>
      <c r="I10" s="68" t="s">
        <v>86</v>
      </c>
      <c r="J10" s="68" t="s">
        <v>1311</v>
      </c>
      <c r="K10" s="68" t="s">
        <v>1312</v>
      </c>
      <c r="L10" s="68" t="s">
        <v>158</v>
      </c>
      <c r="M10" s="175">
        <v>7877410663</v>
      </c>
      <c r="N10" s="176">
        <v>7877410663</v>
      </c>
    </row>
    <row r="11" spans="1:14" s="43" customFormat="1" ht="33.75" x14ac:dyDescent="0.2">
      <c r="A11" s="240">
        <f t="shared" si="0"/>
        <v>5</v>
      </c>
      <c r="B11" s="68" t="s">
        <v>515</v>
      </c>
      <c r="C11" s="68" t="s">
        <v>516</v>
      </c>
      <c r="D11" s="68" t="s">
        <v>34</v>
      </c>
      <c r="E11" s="68" t="s">
        <v>517</v>
      </c>
      <c r="F11" s="173">
        <v>773</v>
      </c>
      <c r="G11" s="174">
        <v>1</v>
      </c>
      <c r="H11" s="59">
        <v>17</v>
      </c>
      <c r="I11" s="68" t="s">
        <v>86</v>
      </c>
      <c r="J11" s="68" t="s">
        <v>1313</v>
      </c>
      <c r="K11" s="68" t="s">
        <v>1314</v>
      </c>
      <c r="L11" s="68" t="s">
        <v>158</v>
      </c>
      <c r="M11" s="175">
        <v>7878891713</v>
      </c>
      <c r="N11" s="176">
        <v>7878894319</v>
      </c>
    </row>
    <row r="12" spans="1:14" s="43" customFormat="1" ht="22.5" x14ac:dyDescent="0.2">
      <c r="A12" s="240">
        <f t="shared" si="0"/>
        <v>6</v>
      </c>
      <c r="B12" s="68" t="s">
        <v>637</v>
      </c>
      <c r="C12" s="68" t="s">
        <v>638</v>
      </c>
      <c r="D12" s="68" t="s">
        <v>639</v>
      </c>
      <c r="E12" s="68" t="s">
        <v>609</v>
      </c>
      <c r="F12" s="173">
        <v>765</v>
      </c>
      <c r="G12" s="174">
        <v>1</v>
      </c>
      <c r="H12" s="59">
        <v>15</v>
      </c>
      <c r="I12" s="68" t="s">
        <v>632</v>
      </c>
      <c r="J12" s="68" t="s">
        <v>640</v>
      </c>
      <c r="K12" s="68" t="s">
        <v>641</v>
      </c>
      <c r="L12" s="68" t="s">
        <v>158</v>
      </c>
      <c r="M12" s="175">
        <v>7877414661</v>
      </c>
      <c r="N12" s="176">
        <v>7877412978</v>
      </c>
    </row>
    <row r="13" spans="1:14" s="43" customFormat="1" ht="22.5" x14ac:dyDescent="0.2">
      <c r="A13" s="240">
        <f t="shared" si="0"/>
        <v>7</v>
      </c>
      <c r="B13" s="68" t="s">
        <v>614</v>
      </c>
      <c r="C13" s="68" t="s">
        <v>615</v>
      </c>
      <c r="D13" s="68" t="s">
        <v>616</v>
      </c>
      <c r="E13" s="68" t="s">
        <v>609</v>
      </c>
      <c r="F13" s="173">
        <v>765</v>
      </c>
      <c r="G13" s="174">
        <v>2</v>
      </c>
      <c r="H13" s="59">
        <v>16</v>
      </c>
      <c r="I13" s="68" t="s">
        <v>86</v>
      </c>
      <c r="J13" s="68" t="s">
        <v>617</v>
      </c>
      <c r="K13" s="68" t="s">
        <v>618</v>
      </c>
      <c r="L13" s="68" t="s">
        <v>158</v>
      </c>
      <c r="M13" s="175">
        <v>7877418525</v>
      </c>
      <c r="N13" s="176">
        <v>7877413215</v>
      </c>
    </row>
    <row r="14" spans="1:14" s="43" customFormat="1" ht="23.25" thickBot="1" x14ac:dyDescent="0.25">
      <c r="A14" s="240">
        <f t="shared" si="0"/>
        <v>8</v>
      </c>
      <c r="B14" s="195" t="s">
        <v>622</v>
      </c>
      <c r="C14" s="195" t="s">
        <v>623</v>
      </c>
      <c r="D14" s="195" t="s">
        <v>34</v>
      </c>
      <c r="E14" s="195" t="s">
        <v>609</v>
      </c>
      <c r="F14" s="196">
        <v>765</v>
      </c>
      <c r="G14" s="197">
        <v>1</v>
      </c>
      <c r="H14" s="59">
        <v>19</v>
      </c>
      <c r="I14" s="195" t="s">
        <v>86</v>
      </c>
      <c r="J14" s="195" t="s">
        <v>624</v>
      </c>
      <c r="K14" s="195" t="s">
        <v>625</v>
      </c>
      <c r="L14" s="195" t="s">
        <v>158</v>
      </c>
      <c r="M14" s="198" t="s">
        <v>626</v>
      </c>
      <c r="N14" s="199">
        <v>7877412797</v>
      </c>
    </row>
    <row r="15" spans="1:14" s="43" customFormat="1" ht="12" thickBot="1" x14ac:dyDescent="0.25">
      <c r="A15" s="248"/>
      <c r="B15" s="179"/>
      <c r="C15" s="179"/>
      <c r="D15" s="179"/>
      <c r="E15" s="179"/>
      <c r="F15" s="180"/>
      <c r="G15" s="239"/>
      <c r="H15" s="59">
        <f>SUM(H7:H14)</f>
        <v>108</v>
      </c>
      <c r="I15" s="179"/>
      <c r="J15" s="179"/>
      <c r="K15" s="179"/>
      <c r="L15" s="179"/>
      <c r="M15" s="181"/>
      <c r="N15" s="181"/>
    </row>
    <row r="16" spans="1:14" s="43" customFormat="1" ht="13.5" customHeight="1" thickBot="1" x14ac:dyDescent="0.25">
      <c r="A16" s="34">
        <v>11</v>
      </c>
      <c r="B16" s="482" t="s">
        <v>1315</v>
      </c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</row>
    <row r="17" spans="1:20" s="43" customFormat="1" ht="22.5" x14ac:dyDescent="0.2">
      <c r="A17" s="190">
        <v>1</v>
      </c>
      <c r="B17" s="68" t="s">
        <v>1216</v>
      </c>
      <c r="C17" s="68" t="s">
        <v>1217</v>
      </c>
      <c r="D17" s="68" t="s">
        <v>34</v>
      </c>
      <c r="E17" s="68" t="s">
        <v>49</v>
      </c>
      <c r="F17" s="173">
        <v>979</v>
      </c>
      <c r="G17" s="174">
        <v>1</v>
      </c>
      <c r="H17" s="34">
        <v>12</v>
      </c>
      <c r="I17" s="68" t="s">
        <v>67</v>
      </c>
      <c r="J17" s="68" t="s">
        <v>1218</v>
      </c>
      <c r="K17" s="68" t="s">
        <v>307</v>
      </c>
      <c r="L17" s="68" t="s">
        <v>63</v>
      </c>
      <c r="M17" s="175">
        <v>7877288400</v>
      </c>
      <c r="N17" s="176">
        <v>7872682411</v>
      </c>
    </row>
    <row r="18" spans="1:20" s="43" customFormat="1" ht="22.5" x14ac:dyDescent="0.2">
      <c r="A18" s="190">
        <f t="shared" ref="A18:A19" si="1">+A17+1</f>
        <v>2</v>
      </c>
      <c r="B18" s="68" t="s">
        <v>136</v>
      </c>
      <c r="C18" s="68" t="s">
        <v>138</v>
      </c>
      <c r="D18" s="68" t="s">
        <v>139</v>
      </c>
      <c r="E18" s="68" t="s">
        <v>49</v>
      </c>
      <c r="F18" s="173">
        <v>979</v>
      </c>
      <c r="G18" s="174">
        <v>1</v>
      </c>
      <c r="H18" s="34">
        <v>12</v>
      </c>
      <c r="I18" s="68" t="s">
        <v>67</v>
      </c>
      <c r="J18" s="68" t="s">
        <v>140</v>
      </c>
      <c r="K18" s="68" t="s">
        <v>141</v>
      </c>
      <c r="L18" s="68" t="s">
        <v>63</v>
      </c>
      <c r="M18" s="175">
        <v>7877279457</v>
      </c>
      <c r="N18" s="176" t="s">
        <v>34</v>
      </c>
    </row>
    <row r="19" spans="1:20" s="43" customFormat="1" ht="22.5" x14ac:dyDescent="0.2">
      <c r="A19" s="190">
        <f t="shared" si="1"/>
        <v>3</v>
      </c>
      <c r="B19" s="68" t="s">
        <v>250</v>
      </c>
      <c r="C19" s="68" t="s">
        <v>251</v>
      </c>
      <c r="D19" s="68" t="s">
        <v>34</v>
      </c>
      <c r="E19" s="68" t="s">
        <v>107</v>
      </c>
      <c r="F19" s="173">
        <v>911</v>
      </c>
      <c r="G19" s="174">
        <v>1</v>
      </c>
      <c r="H19" s="34">
        <v>13</v>
      </c>
      <c r="I19" s="68" t="s">
        <v>86</v>
      </c>
      <c r="J19" s="68" t="s">
        <v>252</v>
      </c>
      <c r="K19" s="68" t="s">
        <v>253</v>
      </c>
      <c r="L19" s="68" t="s">
        <v>158</v>
      </c>
      <c r="M19" s="175">
        <v>7872006340</v>
      </c>
      <c r="N19" s="176" t="s">
        <v>34</v>
      </c>
    </row>
    <row r="20" spans="1:20" s="43" customFormat="1" ht="33.75" x14ac:dyDescent="0.2">
      <c r="A20" s="190">
        <f>+A19+1</f>
        <v>4</v>
      </c>
      <c r="B20" s="68" t="s">
        <v>410</v>
      </c>
      <c r="C20" s="68" t="s">
        <v>411</v>
      </c>
      <c r="D20" s="68" t="s">
        <v>34</v>
      </c>
      <c r="E20" s="68" t="s">
        <v>107</v>
      </c>
      <c r="F20" s="173">
        <v>901</v>
      </c>
      <c r="G20" s="174">
        <v>0</v>
      </c>
      <c r="H20" s="34">
        <v>8</v>
      </c>
      <c r="I20" s="68" t="s">
        <v>278</v>
      </c>
      <c r="J20" s="68" t="s">
        <v>1316</v>
      </c>
      <c r="K20" s="68" t="s">
        <v>413</v>
      </c>
      <c r="L20" s="68" t="s">
        <v>63</v>
      </c>
      <c r="M20" s="175" t="s">
        <v>414</v>
      </c>
      <c r="N20" s="176" t="s">
        <v>34</v>
      </c>
    </row>
    <row r="21" spans="1:20" s="43" customFormat="1" ht="22.5" x14ac:dyDescent="0.2">
      <c r="A21" s="190">
        <f>+A20+1</f>
        <v>5</v>
      </c>
      <c r="B21" s="68" t="s">
        <v>281</v>
      </c>
      <c r="C21" s="68" t="s">
        <v>282</v>
      </c>
      <c r="D21" s="68" t="s">
        <v>155</v>
      </c>
      <c r="E21" s="68" t="s">
        <v>107</v>
      </c>
      <c r="F21" s="173">
        <v>911</v>
      </c>
      <c r="G21" s="174">
        <v>2</v>
      </c>
      <c r="H21" s="34">
        <v>19</v>
      </c>
      <c r="I21" s="68" t="s">
        <v>29</v>
      </c>
      <c r="J21" s="68" t="s">
        <v>283</v>
      </c>
      <c r="K21" s="68" t="s">
        <v>284</v>
      </c>
      <c r="L21" s="68" t="s">
        <v>201</v>
      </c>
      <c r="M21" s="175">
        <v>7877273302</v>
      </c>
      <c r="N21" s="176">
        <v>7872680772</v>
      </c>
    </row>
    <row r="22" spans="1:20" s="43" customFormat="1" ht="22.5" x14ac:dyDescent="0.2">
      <c r="A22" s="190">
        <f>+A21+1</f>
        <v>6</v>
      </c>
      <c r="B22" s="68" t="s">
        <v>345</v>
      </c>
      <c r="C22" s="68" t="s">
        <v>346</v>
      </c>
      <c r="D22" s="68" t="s">
        <v>34</v>
      </c>
      <c r="E22" s="68" t="s">
        <v>107</v>
      </c>
      <c r="F22" s="173">
        <v>901</v>
      </c>
      <c r="G22" s="174">
        <v>1</v>
      </c>
      <c r="H22" s="34">
        <v>24</v>
      </c>
      <c r="I22" s="68" t="s">
        <v>67</v>
      </c>
      <c r="J22" s="68" t="s">
        <v>347</v>
      </c>
      <c r="K22" s="68" t="s">
        <v>348</v>
      </c>
      <c r="L22" s="68" t="s">
        <v>63</v>
      </c>
      <c r="M22" s="175">
        <v>7877222014</v>
      </c>
      <c r="N22" s="176" t="s">
        <v>34</v>
      </c>
    </row>
    <row r="23" spans="1:20" s="43" customFormat="1" ht="33.75" x14ac:dyDescent="0.2">
      <c r="A23" s="190">
        <f t="shared" ref="A23" si="2">+A22+1</f>
        <v>7</v>
      </c>
      <c r="B23" s="68" t="s">
        <v>269</v>
      </c>
      <c r="C23" s="68" t="s">
        <v>270</v>
      </c>
      <c r="D23" s="68" t="s">
        <v>164</v>
      </c>
      <c r="E23" s="68" t="s">
        <v>107</v>
      </c>
      <c r="F23" s="173">
        <v>907</v>
      </c>
      <c r="G23" s="174">
        <v>1</v>
      </c>
      <c r="H23" s="34">
        <v>25</v>
      </c>
      <c r="I23" s="68" t="s">
        <v>29</v>
      </c>
      <c r="J23" s="68" t="s">
        <v>271</v>
      </c>
      <c r="K23" s="68" t="s">
        <v>272</v>
      </c>
      <c r="L23" s="68" t="s">
        <v>116</v>
      </c>
      <c r="M23" s="175">
        <v>7877223861</v>
      </c>
      <c r="N23" s="176">
        <v>7877230391</v>
      </c>
    </row>
    <row r="24" spans="1:20" s="43" customFormat="1" ht="34.5" thickBot="1" x14ac:dyDescent="0.25">
      <c r="A24" s="190">
        <f>+A23+1</f>
        <v>8</v>
      </c>
      <c r="B24" s="192" t="s">
        <v>434</v>
      </c>
      <c r="C24" s="192" t="s">
        <v>435</v>
      </c>
      <c r="D24" s="68" t="s">
        <v>164</v>
      </c>
      <c r="E24" s="68" t="s">
        <v>107</v>
      </c>
      <c r="F24" s="173">
        <v>908</v>
      </c>
      <c r="G24" s="191"/>
      <c r="H24" s="34">
        <v>13</v>
      </c>
      <c r="I24" s="192" t="s">
        <v>67</v>
      </c>
      <c r="J24" s="192" t="s">
        <v>436</v>
      </c>
      <c r="K24" s="192" t="s">
        <v>437</v>
      </c>
      <c r="L24" s="195" t="s">
        <v>63</v>
      </c>
      <c r="M24" s="193" t="s">
        <v>438</v>
      </c>
      <c r="N24" s="194" t="s">
        <v>34</v>
      </c>
    </row>
    <row r="25" spans="1:20" s="43" customFormat="1" ht="23.25" thickBot="1" x14ac:dyDescent="0.25">
      <c r="A25" s="190">
        <f>+A24+1</f>
        <v>9</v>
      </c>
      <c r="B25" s="192" t="s">
        <v>474</v>
      </c>
      <c r="C25" s="192" t="s">
        <v>475</v>
      </c>
      <c r="D25" s="195" t="s">
        <v>34</v>
      </c>
      <c r="E25" s="192" t="s">
        <v>107</v>
      </c>
      <c r="F25" s="210">
        <v>911</v>
      </c>
      <c r="G25" s="191"/>
      <c r="H25" s="34">
        <v>10</v>
      </c>
      <c r="I25" s="192" t="s">
        <v>67</v>
      </c>
      <c r="J25" s="192" t="s">
        <v>1269</v>
      </c>
      <c r="K25" s="192" t="s">
        <v>476</v>
      </c>
      <c r="L25" s="195" t="s">
        <v>63</v>
      </c>
      <c r="M25" s="193" t="s">
        <v>477</v>
      </c>
      <c r="N25" s="194" t="s">
        <v>34</v>
      </c>
    </row>
    <row r="26" spans="1:20" s="43" customFormat="1" ht="34.5" thickBot="1" x14ac:dyDescent="0.25">
      <c r="A26" s="190">
        <f>+A25+1</f>
        <v>10</v>
      </c>
      <c r="B26" s="192" t="s">
        <v>1148</v>
      </c>
      <c r="C26" s="192" t="s">
        <v>1317</v>
      </c>
      <c r="D26" s="195" t="s">
        <v>34</v>
      </c>
      <c r="E26" s="192" t="s">
        <v>107</v>
      </c>
      <c r="F26" s="210">
        <v>911</v>
      </c>
      <c r="G26" s="191"/>
      <c r="H26" s="34">
        <v>7</v>
      </c>
      <c r="I26" s="192" t="s">
        <v>67</v>
      </c>
      <c r="J26" s="192" t="s">
        <v>347</v>
      </c>
      <c r="K26" s="192" t="s">
        <v>470</v>
      </c>
      <c r="L26" s="195" t="s">
        <v>63</v>
      </c>
      <c r="M26" s="193" t="s">
        <v>471</v>
      </c>
      <c r="N26" s="194"/>
    </row>
    <row r="27" spans="1:20" s="43" customFormat="1" ht="34.5" thickBot="1" x14ac:dyDescent="0.25">
      <c r="A27" s="190">
        <f>1+A26</f>
        <v>11</v>
      </c>
      <c r="B27" s="195" t="s">
        <v>364</v>
      </c>
      <c r="C27" s="195" t="s">
        <v>365</v>
      </c>
      <c r="D27" s="195" t="s">
        <v>34</v>
      </c>
      <c r="E27" s="195" t="s">
        <v>107</v>
      </c>
      <c r="F27" s="196">
        <v>907</v>
      </c>
      <c r="G27" s="197">
        <v>0</v>
      </c>
      <c r="H27" s="34">
        <v>25</v>
      </c>
      <c r="I27" s="195" t="s">
        <v>67</v>
      </c>
      <c r="J27" s="195" t="s">
        <v>72</v>
      </c>
      <c r="K27" s="195" t="s">
        <v>366</v>
      </c>
      <c r="L27" s="195" t="s">
        <v>63</v>
      </c>
      <c r="M27" s="198">
        <v>7877228640</v>
      </c>
      <c r="N27" s="199">
        <v>7877254921</v>
      </c>
    </row>
    <row r="28" spans="1:20" s="43" customFormat="1" ht="12" thickBot="1" x14ac:dyDescent="0.25">
      <c r="A28" s="248"/>
      <c r="B28" s="179"/>
      <c r="C28" s="179"/>
      <c r="D28" s="179"/>
      <c r="E28" s="179"/>
      <c r="F28" s="180"/>
      <c r="G28" s="239"/>
      <c r="H28" s="34">
        <f>SUM(H17:H27)</f>
        <v>168</v>
      </c>
      <c r="I28" s="179"/>
      <c r="J28" s="179"/>
      <c r="K28" s="179"/>
      <c r="L28" s="179"/>
      <c r="M28" s="181"/>
      <c r="N28" s="181"/>
    </row>
    <row r="29" spans="1:20" s="43" customFormat="1" ht="13.5" thickBot="1" x14ac:dyDescent="0.25">
      <c r="A29" s="249">
        <v>5</v>
      </c>
      <c r="B29" s="518" t="s">
        <v>1318</v>
      </c>
      <c r="C29" s="518"/>
      <c r="D29" s="518"/>
      <c r="E29" s="518"/>
      <c r="F29" s="518"/>
      <c r="G29" s="518"/>
      <c r="H29" s="518"/>
      <c r="I29" s="518"/>
      <c r="J29" s="518"/>
      <c r="K29" s="518"/>
      <c r="L29" s="518"/>
      <c r="M29" s="518"/>
      <c r="N29" s="519"/>
    </row>
    <row r="30" spans="1:20" s="43" customFormat="1" ht="22.5" x14ac:dyDescent="0.2">
      <c r="A30" s="190">
        <v>1</v>
      </c>
      <c r="B30" s="376" t="s">
        <v>967</v>
      </c>
      <c r="C30" s="68" t="s">
        <v>968</v>
      </c>
      <c r="D30" s="68" t="s">
        <v>969</v>
      </c>
      <c r="E30" s="68" t="s">
        <v>955</v>
      </c>
      <c r="F30" s="173">
        <v>677</v>
      </c>
      <c r="G30" s="174">
        <v>1</v>
      </c>
      <c r="H30" s="208">
        <v>7</v>
      </c>
      <c r="I30" s="68" t="s">
        <v>108</v>
      </c>
      <c r="J30" s="68" t="s">
        <v>970</v>
      </c>
      <c r="K30" s="68" t="s">
        <v>971</v>
      </c>
      <c r="L30" s="68" t="s">
        <v>158</v>
      </c>
      <c r="M30" s="175">
        <v>7878230147</v>
      </c>
      <c r="N30" s="176" t="s">
        <v>34</v>
      </c>
    </row>
    <row r="31" spans="1:20" s="43" customFormat="1" ht="33.75" x14ac:dyDescent="0.2">
      <c r="A31" s="190">
        <v>2</v>
      </c>
      <c r="B31" s="376" t="s">
        <v>1639</v>
      </c>
      <c r="C31" s="68" t="s">
        <v>953</v>
      </c>
      <c r="D31" s="68" t="s">
        <v>954</v>
      </c>
      <c r="E31" s="68" t="s">
        <v>955</v>
      </c>
      <c r="F31" s="173">
        <v>677</v>
      </c>
      <c r="G31" s="174">
        <v>1</v>
      </c>
      <c r="H31" s="208">
        <v>9</v>
      </c>
      <c r="I31" s="68" t="s">
        <v>67</v>
      </c>
      <c r="J31" s="68" t="s">
        <v>956</v>
      </c>
      <c r="K31" s="68" t="s">
        <v>957</v>
      </c>
      <c r="L31" s="68" t="s">
        <v>63</v>
      </c>
      <c r="M31" s="175">
        <v>7878238550</v>
      </c>
      <c r="N31" s="176">
        <v>7878238550</v>
      </c>
    </row>
    <row r="32" spans="1:20" customFormat="1" ht="33.75" x14ac:dyDescent="0.25">
      <c r="A32" s="335">
        <f>+A31+1</f>
        <v>3</v>
      </c>
      <c r="B32" s="377" t="s">
        <v>1002</v>
      </c>
      <c r="C32" s="336" t="s">
        <v>1003</v>
      </c>
      <c r="D32" s="336"/>
      <c r="E32" s="336" t="s">
        <v>955</v>
      </c>
      <c r="F32" s="337">
        <v>677</v>
      </c>
      <c r="G32" s="373"/>
      <c r="H32" s="208">
        <v>11</v>
      </c>
      <c r="I32" s="336" t="s">
        <v>67</v>
      </c>
      <c r="J32" s="336" t="s">
        <v>1004</v>
      </c>
      <c r="K32" s="336" t="s">
        <v>1005</v>
      </c>
      <c r="L32" s="336" t="s">
        <v>63</v>
      </c>
      <c r="M32" s="374" t="s">
        <v>1006</v>
      </c>
      <c r="N32" s="375" t="s">
        <v>1422</v>
      </c>
      <c r="O32" s="379"/>
      <c r="P32" s="379"/>
      <c r="Q32" s="379"/>
      <c r="R32" s="379"/>
      <c r="S32" s="379"/>
      <c r="T32" s="379"/>
    </row>
    <row r="33" spans="1:14" s="43" customFormat="1" ht="45" x14ac:dyDescent="0.2">
      <c r="A33" s="190">
        <f>+A31+1</f>
        <v>3</v>
      </c>
      <c r="B33" s="376" t="s">
        <v>988</v>
      </c>
      <c r="C33" s="68" t="s">
        <v>989</v>
      </c>
      <c r="D33" s="68" t="s">
        <v>34</v>
      </c>
      <c r="E33" s="68" t="s">
        <v>955</v>
      </c>
      <c r="F33" s="173">
        <v>677</v>
      </c>
      <c r="G33" s="174">
        <v>1</v>
      </c>
      <c r="H33" s="208">
        <v>21</v>
      </c>
      <c r="I33" s="68" t="s">
        <v>86</v>
      </c>
      <c r="J33" s="68" t="s">
        <v>990</v>
      </c>
      <c r="K33" s="68" t="s">
        <v>991</v>
      </c>
      <c r="L33" s="68" t="s">
        <v>158</v>
      </c>
      <c r="M33" s="175">
        <v>7878235654</v>
      </c>
      <c r="N33" s="176">
        <v>7878230224</v>
      </c>
    </row>
    <row r="34" spans="1:14" s="43" customFormat="1" ht="33.75" x14ac:dyDescent="0.2">
      <c r="A34" s="190">
        <f t="shared" ref="A34:A35" si="3">+A33+1</f>
        <v>4</v>
      </c>
      <c r="B34" s="376" t="s">
        <v>883</v>
      </c>
      <c r="C34" s="68" t="s">
        <v>884</v>
      </c>
      <c r="D34" s="68" t="s">
        <v>885</v>
      </c>
      <c r="E34" s="68" t="s">
        <v>886</v>
      </c>
      <c r="F34" s="173">
        <v>667</v>
      </c>
      <c r="G34" s="174">
        <v>1</v>
      </c>
      <c r="H34" s="208">
        <v>13</v>
      </c>
      <c r="I34" s="68" t="s">
        <v>67</v>
      </c>
      <c r="J34" s="68" t="s">
        <v>746</v>
      </c>
      <c r="K34" s="68" t="s">
        <v>887</v>
      </c>
      <c r="L34" s="68" t="s">
        <v>63</v>
      </c>
      <c r="M34" s="175">
        <v>7878996162</v>
      </c>
      <c r="N34" s="176">
        <v>7878996162</v>
      </c>
    </row>
    <row r="35" spans="1:14" s="43" customFormat="1" ht="23.25" thickBot="1" x14ac:dyDescent="0.25">
      <c r="A35" s="190">
        <f t="shared" si="3"/>
        <v>5</v>
      </c>
      <c r="B35" s="378" t="s">
        <v>757</v>
      </c>
      <c r="C35" s="195" t="s">
        <v>758</v>
      </c>
      <c r="D35" s="195" t="s">
        <v>759</v>
      </c>
      <c r="E35" s="195" t="s">
        <v>745</v>
      </c>
      <c r="F35" s="196">
        <v>605</v>
      </c>
      <c r="G35" s="197">
        <v>1</v>
      </c>
      <c r="H35" s="250">
        <v>24</v>
      </c>
      <c r="I35" s="195" t="s">
        <v>67</v>
      </c>
      <c r="J35" s="195" t="s">
        <v>420</v>
      </c>
      <c r="K35" s="195" t="s">
        <v>760</v>
      </c>
      <c r="L35" s="195" t="s">
        <v>63</v>
      </c>
      <c r="M35" s="198">
        <v>7878828341</v>
      </c>
      <c r="N35" s="199">
        <v>7878826818</v>
      </c>
    </row>
    <row r="36" spans="1:14" ht="15.75" thickBot="1" x14ac:dyDescent="0.3">
      <c r="H36" s="252">
        <f>SUM(H30:H35)</f>
        <v>85</v>
      </c>
    </row>
    <row r="37" spans="1:14" ht="15.75" thickBot="1" x14ac:dyDescent="0.3">
      <c r="H37" s="253"/>
    </row>
    <row r="38" spans="1:14" ht="14.45" customHeight="1" thickBot="1" x14ac:dyDescent="0.3">
      <c r="A38" s="76">
        <v>1</v>
      </c>
      <c r="B38" s="511" t="s">
        <v>660</v>
      </c>
      <c r="C38" s="511"/>
      <c r="D38" s="511"/>
      <c r="E38" s="511"/>
      <c r="F38" s="511"/>
      <c r="G38" s="511"/>
      <c r="H38" s="511"/>
      <c r="I38" s="511"/>
      <c r="J38" s="511"/>
      <c r="K38" s="511"/>
      <c r="L38" s="511"/>
      <c r="M38" s="511"/>
      <c r="N38" s="511"/>
    </row>
    <row r="39" spans="1:14" ht="34.5" thickBot="1" x14ac:dyDescent="0.3">
      <c r="A39" s="190">
        <v>1</v>
      </c>
      <c r="B39" s="420" t="s">
        <v>718</v>
      </c>
      <c r="C39" s="420" t="s">
        <v>719</v>
      </c>
      <c r="D39" s="420"/>
      <c r="E39" s="420" t="s">
        <v>720</v>
      </c>
      <c r="F39" s="421">
        <v>613</v>
      </c>
      <c r="G39" s="422">
        <v>1</v>
      </c>
      <c r="H39" s="419">
        <v>10</v>
      </c>
      <c r="I39" s="420" t="s">
        <v>67</v>
      </c>
      <c r="J39" s="420" t="s">
        <v>721</v>
      </c>
      <c r="K39" s="420" t="s">
        <v>722</v>
      </c>
      <c r="L39" s="420" t="s">
        <v>464</v>
      </c>
      <c r="M39" s="423" t="s">
        <v>723</v>
      </c>
      <c r="N39" s="424" t="s">
        <v>724</v>
      </c>
    </row>
    <row r="40" spans="1:14" ht="15.75" thickBot="1" x14ac:dyDescent="0.3">
      <c r="A40" s="254"/>
      <c r="B40" s="255"/>
      <c r="C40" s="255"/>
      <c r="D40" s="255"/>
      <c r="E40" s="255"/>
      <c r="F40" s="256"/>
      <c r="G40" s="257"/>
      <c r="H40" s="419">
        <f>SUM(H39)</f>
        <v>10</v>
      </c>
      <c r="I40" s="255"/>
      <c r="J40" s="255"/>
      <c r="K40" s="255"/>
      <c r="L40" s="255"/>
      <c r="M40" s="258"/>
      <c r="N40" s="259"/>
    </row>
    <row r="41" spans="1:14" ht="15.75" thickBot="1" x14ac:dyDescent="0.3">
      <c r="H41" s="253"/>
    </row>
    <row r="42" spans="1:14" s="43" customFormat="1" ht="13.5" customHeight="1" thickBot="1" x14ac:dyDescent="0.25">
      <c r="A42" s="381">
        <v>1</v>
      </c>
      <c r="B42" s="502" t="s">
        <v>1319</v>
      </c>
      <c r="C42" s="502"/>
      <c r="D42" s="502"/>
      <c r="E42" s="502"/>
      <c r="F42" s="502"/>
      <c r="G42" s="502"/>
      <c r="H42" s="502"/>
      <c r="I42" s="502"/>
      <c r="J42" s="502"/>
      <c r="K42" s="502"/>
      <c r="L42" s="502"/>
      <c r="M42" s="502"/>
      <c r="N42" s="503"/>
    </row>
    <row r="43" spans="1:14" s="43" customFormat="1" ht="45.75" thickBot="1" x14ac:dyDescent="0.25">
      <c r="A43" s="190">
        <v>1</v>
      </c>
      <c r="B43" s="68" t="s">
        <v>1119</v>
      </c>
      <c r="C43" s="68" t="s">
        <v>1320</v>
      </c>
      <c r="D43" s="68"/>
      <c r="E43" s="68" t="s">
        <v>1121</v>
      </c>
      <c r="F43" s="173">
        <v>794</v>
      </c>
      <c r="G43" s="174">
        <v>1</v>
      </c>
      <c r="H43" s="381">
        <v>18</v>
      </c>
      <c r="I43" s="68" t="s">
        <v>278</v>
      </c>
      <c r="J43" s="68" t="s">
        <v>1321</v>
      </c>
      <c r="K43" s="68" t="s">
        <v>1123</v>
      </c>
      <c r="L43" s="195" t="s">
        <v>63</v>
      </c>
      <c r="M43" s="175" t="s">
        <v>1407</v>
      </c>
      <c r="N43" s="176" t="s">
        <v>34</v>
      </c>
    </row>
    <row r="44" spans="1:14" s="43" customFormat="1" ht="13.5" thickBot="1" x14ac:dyDescent="0.25">
      <c r="A44" s="254"/>
      <c r="B44" s="255"/>
      <c r="C44" s="255"/>
      <c r="D44" s="255"/>
      <c r="E44" s="255"/>
      <c r="F44" s="256"/>
      <c r="G44" s="257"/>
      <c r="H44" s="145">
        <f>SUM(H43)</f>
        <v>18</v>
      </c>
      <c r="I44" s="255"/>
      <c r="J44" s="255"/>
      <c r="K44" s="255"/>
      <c r="L44" s="255"/>
      <c r="M44" s="258"/>
      <c r="N44" s="259"/>
    </row>
    <row r="45" spans="1:14" x14ac:dyDescent="0.25">
      <c r="G45" s="260"/>
      <c r="H45" s="253"/>
      <c r="I45"/>
    </row>
    <row r="47" spans="1:14" x14ac:dyDescent="0.25">
      <c r="A47" s="553" t="s">
        <v>1322</v>
      </c>
      <c r="B47" s="554"/>
      <c r="C47" s="554"/>
      <c r="D47" s="554"/>
      <c r="E47" s="554"/>
      <c r="F47" s="554"/>
      <c r="G47" s="554"/>
      <c r="H47" s="225">
        <f>+H15+H28+H36+H44</f>
        <v>379</v>
      </c>
    </row>
    <row r="48" spans="1:14" x14ac:dyDescent="0.25">
      <c r="A48" s="534" t="s">
        <v>1323</v>
      </c>
      <c r="B48" s="534"/>
      <c r="C48" s="534"/>
      <c r="D48" s="534"/>
      <c r="E48" s="534"/>
      <c r="F48" s="534"/>
      <c r="G48" s="534"/>
      <c r="H48" s="225">
        <f>A6+A16+A29+A42</f>
        <v>25</v>
      </c>
    </row>
  </sheetData>
  <mergeCells count="11">
    <mergeCell ref="B29:N29"/>
    <mergeCell ref="B42:N42"/>
    <mergeCell ref="A47:G47"/>
    <mergeCell ref="A48:G48"/>
    <mergeCell ref="A1:C1"/>
    <mergeCell ref="A2:C2"/>
    <mergeCell ref="A3:C3"/>
    <mergeCell ref="A4:N4"/>
    <mergeCell ref="B6:N6"/>
    <mergeCell ref="B16:N16"/>
    <mergeCell ref="B38:N38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Overall</vt:lpstr>
      <vt:lpstr>Coordenadas</vt:lpstr>
      <vt:lpstr>Pet-Friendly</vt:lpstr>
      <vt:lpstr>Spa&amp;Massage</vt:lpstr>
      <vt:lpstr>OSJ</vt:lpstr>
      <vt:lpstr>Casino</vt:lpstr>
      <vt:lpstr>Hotel</vt:lpstr>
      <vt:lpstr>Paradores</vt:lpstr>
      <vt:lpstr>Guest Houses</vt:lpstr>
      <vt:lpstr>Condo-Hoteles</vt:lpstr>
      <vt:lpstr>Resorts</vt:lpstr>
      <vt:lpstr>Time-Sharings</vt:lpstr>
      <vt:lpstr>B&amp;B</vt:lpstr>
      <vt:lpstr>Posadas</vt:lpstr>
      <vt:lpstr>Hosteles</vt:lpstr>
      <vt:lpstr>Glamping</vt:lpstr>
      <vt:lpstr>Excluidas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Daliza Cruz Queeman</dc:creator>
  <cp:lastModifiedBy>Marili Rosario</cp:lastModifiedBy>
  <dcterms:created xsi:type="dcterms:W3CDTF">2022-03-07T15:40:15Z</dcterms:created>
  <dcterms:modified xsi:type="dcterms:W3CDTF">2022-07-05T13:56:58Z</dcterms:modified>
</cp:coreProperties>
</file>